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PR92442S DATOS" sheetId="1" r:id="rId4"/>
    <sheet name="CX1080S" sheetId="2" r:id="rId5"/>
    <sheet name="GL555" sheetId="3" r:id="rId6"/>
    <sheet name="PR92442S" sheetId="4" r:id="rId7"/>
    <sheet name="CX-93800S" sheetId="5" r:id="rId8"/>
  </sheets>
</workbook>
</file>

<file path=xl/sharedStrings.xml><?xml version="1.0" encoding="utf-8"?>
<sst xmlns="http://schemas.openxmlformats.org/spreadsheetml/2006/main" uniqueCount="59">
  <si>
    <t>LEY DE ATENUACION RP92442S</t>
  </si>
  <si>
    <t>Nº</t>
  </si>
  <si>
    <t>V        (mm/s)</t>
  </si>
  <si>
    <t>Q              (Kg)</t>
  </si>
  <si>
    <t>R                (m)</t>
  </si>
  <si>
    <t>DR             (m)</t>
  </si>
  <si>
    <r>
      <rPr>
        <sz val="22"/>
        <color indexed="10"/>
        <rFont val="Arial"/>
      </rPr>
      <t>VPP = 72,419DR</t>
    </r>
    <r>
      <rPr>
        <vertAlign val="superscript"/>
        <sz val="22"/>
        <color indexed="10"/>
        <rFont val="Arial"/>
      </rPr>
      <t>-0.6303</t>
    </r>
  </si>
  <si>
    <t>DR (m)</t>
  </si>
  <si>
    <t>VPP (mm/s)</t>
  </si>
  <si>
    <t>E =</t>
  </si>
  <si>
    <t>Gpa</t>
  </si>
  <si>
    <t>RMR =</t>
  </si>
  <si>
    <t>σcm =</t>
  </si>
  <si>
    <t>Mpa</t>
  </si>
  <si>
    <t>Vp =</t>
  </si>
  <si>
    <t>m/s</t>
  </si>
  <si>
    <r>
      <rPr>
        <b val="1"/>
        <sz val="14"/>
        <color indexed="10"/>
        <rFont val="Arial"/>
      </rPr>
      <t>σ</t>
    </r>
    <r>
      <rPr>
        <b val="1"/>
        <vertAlign val="subscript"/>
        <sz val="14"/>
        <color indexed="10"/>
        <rFont val="Arial"/>
      </rPr>
      <t>cm</t>
    </r>
    <r>
      <rPr>
        <b val="1"/>
        <sz val="14"/>
        <color indexed="10"/>
        <rFont val="Arial"/>
      </rPr>
      <t xml:space="preserve"> =</t>
    </r>
  </si>
  <si>
    <t>Vcrit =</t>
  </si>
  <si>
    <t>0.1 x σcm x Vp</t>
  </si>
  <si>
    <t xml:space="preserve"> =</t>
  </si>
  <si>
    <t>a</t>
  </si>
  <si>
    <t>E</t>
  </si>
  <si>
    <t>mm/s</t>
  </si>
  <si>
    <r>
      <rPr>
        <b val="1"/>
        <sz val="16"/>
        <color indexed="10"/>
        <rFont val="Arial"/>
      </rPr>
      <t>V</t>
    </r>
    <r>
      <rPr>
        <b val="1"/>
        <vertAlign val="subscript"/>
        <sz val="16"/>
        <color indexed="10"/>
        <rFont val="Arial"/>
      </rPr>
      <t>crit</t>
    </r>
    <r>
      <rPr>
        <b val="1"/>
        <sz val="16"/>
        <color indexed="10"/>
        <rFont val="Arial"/>
      </rPr>
      <t xml:space="preserve"> =</t>
    </r>
  </si>
  <si>
    <r>
      <rPr>
        <b val="1"/>
        <sz val="16"/>
        <color indexed="10"/>
        <rFont val="Arial"/>
      </rPr>
      <t>0.1 x σ</t>
    </r>
    <r>
      <rPr>
        <b val="1"/>
        <vertAlign val="subscript"/>
        <sz val="16"/>
        <color indexed="10"/>
        <rFont val="Arial"/>
      </rPr>
      <t>cm</t>
    </r>
    <r>
      <rPr>
        <b val="1"/>
        <sz val="16"/>
        <color indexed="10"/>
        <rFont val="Arial"/>
      </rPr>
      <t xml:space="preserve"> x Vp</t>
    </r>
  </si>
  <si>
    <t>188,08 mm/s</t>
  </si>
  <si>
    <t>263,32 mm/s</t>
  </si>
  <si>
    <r>
      <rPr>
        <sz val="22"/>
        <color indexed="8"/>
        <rFont val="Arial"/>
      </rPr>
      <t>VP = 11,07XQ</t>
    </r>
    <r>
      <rPr>
        <vertAlign val="superscript"/>
        <sz val="22"/>
        <color indexed="8"/>
        <rFont val="Arial"/>
      </rPr>
      <t xml:space="preserve">0,4618        </t>
    </r>
    <r>
      <rPr>
        <sz val="22"/>
        <color indexed="8"/>
        <rFont val="Arial"/>
      </rPr>
      <t>DS</t>
    </r>
    <r>
      <rPr>
        <vertAlign val="superscript"/>
        <sz val="22"/>
        <color indexed="8"/>
        <rFont val="Arial"/>
      </rPr>
      <t>0,9236</t>
    </r>
  </si>
  <si>
    <r>
      <rPr>
        <sz val="24"/>
        <color indexed="10"/>
        <rFont val="Arial"/>
      </rPr>
      <t>V</t>
    </r>
    <r>
      <rPr>
        <vertAlign val="subscript"/>
        <sz val="24"/>
        <color indexed="10"/>
        <rFont val="Arial"/>
      </rPr>
      <t xml:space="preserve">crit  :    </t>
    </r>
    <r>
      <rPr>
        <sz val="24"/>
        <color indexed="10"/>
        <rFont val="Arial"/>
      </rPr>
      <t>188,08 mm/s  263,32 mm/s</t>
    </r>
  </si>
  <si>
    <t>LEY DE ATENUACION CX1080S</t>
  </si>
  <si>
    <r>
      <rPr>
        <sz val="22"/>
        <color indexed="10"/>
        <rFont val="Arial"/>
      </rPr>
      <t>VPP = 1740,1DR</t>
    </r>
    <r>
      <rPr>
        <vertAlign val="superscript"/>
        <sz val="22"/>
        <color indexed="10"/>
        <rFont val="Arial"/>
      </rPr>
      <t>-2.3318</t>
    </r>
  </si>
  <si>
    <t>LEY DE ATENUACION CL555S</t>
  </si>
  <si>
    <t>V           (mm/s)</t>
  </si>
  <si>
    <t>Q                          (Kg)</t>
  </si>
  <si>
    <r>
      <rPr>
        <sz val="22"/>
        <color indexed="10"/>
        <rFont val="Arial"/>
      </rPr>
      <t>VPP = 868.75DR</t>
    </r>
    <r>
      <rPr>
        <vertAlign val="superscript"/>
        <sz val="22"/>
        <color indexed="10"/>
        <rFont val="Arial"/>
      </rPr>
      <t>-1.5047</t>
    </r>
  </si>
  <si>
    <t>Q (Kg)</t>
  </si>
  <si>
    <t>R (m)</t>
  </si>
  <si>
    <t>Dist./Hastial (m)</t>
  </si>
  <si>
    <t xml:space="preserve">RMR </t>
  </si>
  <si>
    <t xml:space="preserve">Q   </t>
  </si>
  <si>
    <t xml:space="preserve">GSI  </t>
  </si>
  <si>
    <t>0.46</t>
  </si>
  <si>
    <t>σcm</t>
  </si>
  <si>
    <t>40 MPa</t>
  </si>
  <si>
    <t xml:space="preserve">E      </t>
  </si>
  <si>
    <t>25.05 GPa</t>
  </si>
  <si>
    <r>
      <rPr>
        <b val="1"/>
        <sz val="16"/>
        <color indexed="10"/>
        <rFont val="Arial"/>
      </rPr>
      <t>σ</t>
    </r>
    <r>
      <rPr>
        <b val="1"/>
        <vertAlign val="subscript"/>
        <sz val="16"/>
        <color indexed="10"/>
        <rFont val="Arial"/>
      </rPr>
      <t xml:space="preserve">cm  </t>
    </r>
  </si>
  <si>
    <t>VP</t>
  </si>
  <si>
    <t>3166 m/s</t>
  </si>
  <si>
    <t xml:space="preserve">RQD </t>
  </si>
  <si>
    <t>VS</t>
  </si>
  <si>
    <t>56.60%</t>
  </si>
  <si>
    <t>506 mm/s</t>
  </si>
  <si>
    <t>707.82 mm/s</t>
  </si>
  <si>
    <t>Q</t>
  </si>
  <si>
    <t>D</t>
  </si>
  <si>
    <t>DIST AL HASTIAL</t>
  </si>
  <si>
    <t>DR</t>
  </si>
  <si>
    <t>V</t>
  </si>
</sst>
</file>

<file path=xl/styles.xml><?xml version="1.0" encoding="utf-8"?>
<styleSheet xmlns="http://schemas.openxmlformats.org/spreadsheetml/2006/main">
  <numFmts count="2">
    <numFmt numFmtId="0" formatCode="General"/>
    <numFmt numFmtId="59" formatCode="0.0"/>
  </numFmts>
  <fonts count="29">
    <font>
      <sz val="8"/>
      <color indexed="8"/>
      <name val="Arial"/>
    </font>
    <font>
      <sz val="12"/>
      <color indexed="8"/>
      <name val="Helvetica Neue"/>
    </font>
    <font>
      <sz val="15"/>
      <color indexed="8"/>
      <name val="Calibri"/>
    </font>
    <font>
      <b val="1"/>
      <sz val="8"/>
      <color indexed="10"/>
      <name val="Arial"/>
    </font>
    <font>
      <sz val="22"/>
      <color indexed="10"/>
      <name val="Arial"/>
    </font>
    <font>
      <vertAlign val="superscript"/>
      <sz val="22"/>
      <color indexed="10"/>
      <name val="Arial"/>
    </font>
    <font>
      <b val="1"/>
      <sz val="14"/>
      <color indexed="10"/>
      <name val="Arial"/>
    </font>
    <font>
      <sz val="14"/>
      <color indexed="10"/>
      <name val="Arial"/>
    </font>
    <font>
      <b val="1"/>
      <vertAlign val="subscript"/>
      <sz val="14"/>
      <color indexed="10"/>
      <name val="Arial"/>
    </font>
    <font>
      <b val="1"/>
      <sz val="16"/>
      <color indexed="10"/>
      <name val="Arial"/>
    </font>
    <font>
      <b val="1"/>
      <vertAlign val="subscript"/>
      <sz val="16"/>
      <color indexed="10"/>
      <name val="Arial"/>
    </font>
    <font>
      <b val="1"/>
      <sz val="14"/>
      <color indexed="8"/>
      <name val="Arial"/>
    </font>
    <font>
      <sz val="22"/>
      <color indexed="8"/>
      <name val="Arial"/>
    </font>
    <font>
      <vertAlign val="superscript"/>
      <sz val="22"/>
      <color indexed="8"/>
      <name val="Arial"/>
    </font>
    <font>
      <sz val="24"/>
      <color indexed="10"/>
      <name val="Arial"/>
    </font>
    <font>
      <vertAlign val="subscript"/>
      <sz val="24"/>
      <color indexed="10"/>
      <name val="Arial"/>
    </font>
    <font>
      <sz val="18"/>
      <color indexed="8"/>
      <name val="Calibri"/>
    </font>
    <font>
      <b val="1"/>
      <sz val="8"/>
      <color indexed="8"/>
      <name val="Arial"/>
    </font>
    <font>
      <sz val="18"/>
      <color indexed="8"/>
      <name val="Arial"/>
    </font>
    <font>
      <vertAlign val="superscript"/>
      <sz val="18"/>
      <color indexed="8"/>
      <name val="Arial"/>
    </font>
    <font>
      <sz val="9"/>
      <color indexed="8"/>
      <name val="Arial"/>
    </font>
    <font>
      <b val="1"/>
      <sz val="9"/>
      <color indexed="8"/>
      <name val="Arial"/>
    </font>
    <font>
      <sz val="20"/>
      <color indexed="8"/>
      <name val="Arial"/>
    </font>
    <font>
      <vertAlign val="superscript"/>
      <sz val="20"/>
      <color indexed="8"/>
      <name val="Arial"/>
    </font>
    <font>
      <b val="1"/>
      <sz val="15"/>
      <color indexed="8"/>
      <name val="Arial"/>
    </font>
    <font>
      <b val="1"/>
      <sz val="8"/>
      <color indexed="13"/>
      <name val="Arial"/>
    </font>
    <font>
      <b val="1"/>
      <sz val="22"/>
      <color indexed="15"/>
      <name val="Arial"/>
    </font>
    <font>
      <b val="1"/>
      <vertAlign val="superscript"/>
      <sz val="22"/>
      <color indexed="15"/>
      <name val="Arial"/>
    </font>
    <font>
      <b val="1"/>
      <sz val="20"/>
      <color indexed="8"/>
      <name val="Arial"/>
    </font>
  </fonts>
  <fills count="7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5"/>
        <bgColor auto="1"/>
      </patternFill>
    </fill>
  </fills>
  <borders count="21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hair">
        <color indexed="8"/>
      </left>
      <right style="thin">
        <color indexed="9"/>
      </right>
      <top style="hair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hair">
        <color indexed="8"/>
      </top>
      <bottom style="thin">
        <color indexed="9"/>
      </bottom>
      <diagonal/>
    </border>
    <border>
      <left style="thin">
        <color indexed="9"/>
      </left>
      <right style="hair">
        <color indexed="8"/>
      </right>
      <top style="hair">
        <color indexed="8"/>
      </top>
      <bottom style="thin">
        <color indexed="9"/>
      </bottom>
      <diagonal/>
    </border>
    <border>
      <left style="thin">
        <color indexed="9"/>
      </left>
      <right style="hair">
        <color indexed="8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/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/>
      <top style="medium">
        <color indexed="8"/>
      </top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73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0" fontId="0" borderId="2" applyNumberFormat="0" applyFont="1" applyFill="0" applyBorder="1" applyAlignment="1" applyProtection="0">
      <alignment vertical="bottom"/>
    </xf>
    <xf numFmtId="0" fontId="0" fillId="2" borderId="2" applyNumberFormat="0" applyFont="1" applyFill="1" applyBorder="1" applyAlignment="1" applyProtection="0">
      <alignment vertical="bottom"/>
    </xf>
    <xf numFmtId="49" fontId="3" fillId="3" borderId="3" applyNumberFormat="1" applyFont="1" applyFill="1" applyBorder="1" applyAlignment="1" applyProtection="0">
      <alignment horizontal="center" vertical="center" wrapText="1"/>
    </xf>
    <xf numFmtId="0" fontId="3" fillId="3" borderId="3" applyNumberFormat="0" applyFont="1" applyFill="1" applyBorder="1" applyAlignment="1" applyProtection="0">
      <alignment horizontal="center" vertical="center" wrapText="1"/>
    </xf>
    <xf numFmtId="0" fontId="0" borderId="4" applyNumberFormat="0" applyFont="1" applyFill="0" applyBorder="1" applyAlignment="1" applyProtection="0">
      <alignment vertical="bottom"/>
    </xf>
    <xf numFmtId="0" fontId="0" fillId="4" borderId="3" applyNumberFormat="1" applyFont="1" applyFill="1" applyBorder="1" applyAlignment="1" applyProtection="0">
      <alignment horizontal="left" vertical="bottom"/>
    </xf>
    <xf numFmtId="59" fontId="0" fillId="4" borderId="3" applyNumberFormat="1" applyFont="1" applyFill="1" applyBorder="1" applyAlignment="1" applyProtection="0">
      <alignment horizontal="left" vertical="bottom"/>
    </xf>
    <xf numFmtId="2" fontId="0" fillId="4" borderId="3" applyNumberFormat="1" applyFont="1" applyFill="1" applyBorder="1" applyAlignment="1" applyProtection="0">
      <alignment horizontal="left" vertical="bottom"/>
    </xf>
    <xf numFmtId="0" fontId="0" fillId="2" borderId="5" applyNumberFormat="0" applyFont="1" applyFill="1" applyBorder="1" applyAlignment="1" applyProtection="0">
      <alignment vertical="bottom"/>
    </xf>
    <xf numFmtId="0" fontId="0" borderId="6" applyNumberFormat="0" applyFont="1" applyFill="0" applyBorder="1" applyAlignment="1" applyProtection="0">
      <alignment vertical="bottom"/>
    </xf>
    <xf numFmtId="0" fontId="0" borderId="7" applyNumberFormat="0" applyFont="1" applyFill="0" applyBorder="1" applyAlignment="1" applyProtection="0">
      <alignment vertical="bottom"/>
    </xf>
    <xf numFmtId="0" fontId="0" fillId="2" borderId="4" applyNumberFormat="0" applyFont="1" applyFill="1" applyBorder="1" applyAlignment="1" applyProtection="0">
      <alignment vertical="bottom"/>
    </xf>
    <xf numFmtId="0" fontId="0" borderId="8" applyNumberFormat="0" applyFont="1" applyFill="0" applyBorder="1" applyAlignment="1" applyProtection="0">
      <alignment vertical="bottom"/>
    </xf>
    <xf numFmtId="0" fontId="0" borderId="9" applyNumberFormat="0" applyFont="1" applyFill="0" applyBorder="1" applyAlignment="1" applyProtection="0">
      <alignment vertical="bottom"/>
    </xf>
    <xf numFmtId="0" fontId="0" fillId="2" borderId="9" applyNumberFormat="0" applyFont="1" applyFill="1" applyBorder="1" applyAlignment="1" applyProtection="0">
      <alignment vertical="bottom"/>
    </xf>
    <xf numFmtId="49" fontId="4" fillId="5" borderId="10" applyNumberFormat="1" applyFont="1" applyFill="1" applyBorder="1" applyAlignment="1" applyProtection="0">
      <alignment horizontal="center" vertical="bottom"/>
    </xf>
    <xf numFmtId="0" fontId="4" fillId="5" borderId="11" applyNumberFormat="0" applyFont="1" applyFill="1" applyBorder="1" applyAlignment="1" applyProtection="0">
      <alignment horizontal="center" vertical="bottom"/>
    </xf>
    <xf numFmtId="0" fontId="0" borderId="12" applyNumberFormat="0" applyFont="1" applyFill="0" applyBorder="1" applyAlignment="1" applyProtection="0">
      <alignment vertical="bottom"/>
    </xf>
    <xf numFmtId="0" fontId="0" borderId="13" applyNumberFormat="0" applyFont="1" applyFill="0" applyBorder="1" applyAlignment="1" applyProtection="0">
      <alignment vertical="bottom"/>
    </xf>
    <xf numFmtId="0" fontId="0" fillId="2" borderId="13" applyNumberFormat="0" applyFont="1" applyFill="1" applyBorder="1" applyAlignment="1" applyProtection="0">
      <alignment vertical="bottom"/>
    </xf>
    <xf numFmtId="0" fontId="0" fillId="2" borderId="8" applyNumberFormat="0" applyFont="1" applyFill="1" applyBorder="1" applyAlignment="1" applyProtection="0">
      <alignment vertical="bottom"/>
    </xf>
    <xf numFmtId="0" fontId="0" fillId="4" borderId="3" applyNumberFormat="1" applyFont="1" applyFill="1" applyBorder="1" applyAlignment="1" applyProtection="0">
      <alignment vertical="bottom"/>
    </xf>
    <xf numFmtId="2" fontId="0" fillId="4" borderId="3" applyNumberFormat="1" applyFont="1" applyFill="1" applyBorder="1" applyAlignment="1" applyProtection="0">
      <alignment vertical="bottom"/>
    </xf>
    <xf numFmtId="49" fontId="0" borderId="1" applyNumberFormat="1" applyFont="1" applyFill="0" applyBorder="1" applyAlignment="1" applyProtection="0">
      <alignment vertical="bottom"/>
    </xf>
    <xf numFmtId="0" fontId="0" borderId="1" applyNumberFormat="1" applyFont="1" applyFill="0" applyBorder="1" applyAlignment="1" applyProtection="0">
      <alignment vertical="bottom"/>
    </xf>
    <xf numFmtId="0" fontId="0" borderId="14" applyNumberFormat="0" applyFont="1" applyFill="0" applyBorder="1" applyAlignment="1" applyProtection="0">
      <alignment vertical="bottom"/>
    </xf>
    <xf numFmtId="49" fontId="6" fillId="5" borderId="11" applyNumberFormat="1" applyFont="1" applyFill="1" applyBorder="1" applyAlignment="1" applyProtection="0">
      <alignment horizontal="left" vertical="bottom"/>
    </xf>
    <xf numFmtId="1" fontId="7" fillId="5" borderId="11" applyNumberFormat="1" applyFont="1" applyFill="1" applyBorder="1" applyAlignment="1" applyProtection="0">
      <alignment horizontal="right" vertical="bottom"/>
    </xf>
    <xf numFmtId="0" fontId="6" fillId="5" borderId="11" applyNumberFormat="0" applyFont="1" applyFill="1" applyBorder="1" applyAlignment="1" applyProtection="0">
      <alignment vertical="bottom"/>
    </xf>
    <xf numFmtId="0" fontId="0" fillId="2" borderId="12" applyNumberFormat="0" applyFont="1" applyFill="1" applyBorder="1" applyAlignment="1" applyProtection="0">
      <alignment vertical="bottom"/>
    </xf>
    <xf numFmtId="2" fontId="7" fillId="5" borderId="11" applyNumberFormat="1" applyFont="1" applyFill="1" applyBorder="1" applyAlignment="1" applyProtection="0">
      <alignment horizontal="right" vertical="bottom"/>
    </xf>
    <xf numFmtId="49" fontId="6" fillId="5" borderId="11" applyNumberFormat="1" applyFont="1" applyFill="1" applyBorder="1" applyAlignment="1" applyProtection="0">
      <alignment vertical="bottom"/>
    </xf>
    <xf numFmtId="49" fontId="9" fillId="5" borderId="11" applyNumberFormat="1" applyFont="1" applyFill="1" applyBorder="1" applyAlignment="1" applyProtection="0">
      <alignment horizontal="center" vertical="center" wrapText="1"/>
    </xf>
    <xf numFmtId="49" fontId="9" fillId="5" borderId="15" applyNumberFormat="1" applyFont="1" applyFill="1" applyBorder="1" applyAlignment="1" applyProtection="0">
      <alignment vertical="bottom"/>
    </xf>
    <xf numFmtId="0" fontId="11" fillId="2" borderId="12" applyNumberFormat="0" applyFont="1" applyFill="1" applyBorder="1" applyAlignment="1" applyProtection="0">
      <alignment horizontal="center" vertical="center" wrapText="1"/>
    </xf>
    <xf numFmtId="0" fontId="9" fillId="5" borderId="11" applyNumberFormat="0" applyFont="1" applyFill="1" applyBorder="1" applyAlignment="1" applyProtection="0">
      <alignment horizontal="center" vertical="center" wrapText="1"/>
    </xf>
    <xf numFmtId="49" fontId="9" fillId="5" borderId="16" applyNumberFormat="1" applyFont="1" applyFill="1" applyBorder="1" applyAlignment="1" applyProtection="0">
      <alignment horizontal="center" vertical="bottom"/>
    </xf>
    <xf numFmtId="0" fontId="0" fillId="2" borderId="17" applyNumberFormat="0" applyFont="1" applyFill="1" applyBorder="1" applyAlignment="1" applyProtection="0">
      <alignment vertical="bottom"/>
    </xf>
    <xf numFmtId="0" fontId="0" fillId="2" borderId="18" applyNumberFormat="0" applyFont="1" applyFill="1" applyBorder="1" applyAlignment="1" applyProtection="0">
      <alignment vertical="bottom"/>
    </xf>
    <xf numFmtId="0" fontId="11" fillId="2" borderId="1" applyNumberFormat="0" applyFont="1" applyFill="1" applyBorder="1" applyAlignment="1" applyProtection="0">
      <alignment horizontal="center" vertical="center" wrapText="1"/>
    </xf>
    <xf numFmtId="49" fontId="12" fillId="2" borderId="1" applyNumberFormat="1" applyFont="1" applyFill="1" applyBorder="1" applyAlignment="1" applyProtection="0">
      <alignment horizontal="center" vertical="center" wrapText="1"/>
    </xf>
    <xf numFmtId="49" fontId="14" fillId="5" borderId="11" applyNumberFormat="1" applyFont="1" applyFill="1" applyBorder="1" applyAlignment="1" applyProtection="0">
      <alignment horizontal="right" vertical="center" wrapText="1"/>
    </xf>
    <xf numFmtId="0" fontId="0" applyNumberFormat="1" applyFont="1" applyFill="0" applyBorder="0" applyAlignment="1" applyProtection="0">
      <alignment vertical="bottom"/>
    </xf>
    <xf numFmtId="0" fontId="0" fillId="4" borderId="3" applyNumberFormat="0" applyFont="1" applyFill="1" applyBorder="1" applyAlignment="1" applyProtection="0">
      <alignment horizontal="left" vertical="bottom"/>
    </xf>
    <xf numFmtId="0" fontId="0" fillId="2" borderId="6" applyNumberFormat="0" applyFont="1" applyFill="1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4" borderId="3" applyNumberFormat="1" applyFont="1" applyFill="1" applyBorder="1" applyAlignment="1" applyProtection="0">
      <alignment horizontal="center" vertical="bottom"/>
    </xf>
    <xf numFmtId="59" fontId="0" fillId="4" borderId="3" applyNumberFormat="1" applyFont="1" applyFill="1" applyBorder="1" applyAlignment="1" applyProtection="0">
      <alignment horizontal="center" vertical="bottom"/>
    </xf>
    <xf numFmtId="2" fontId="0" fillId="4" borderId="3" applyNumberFormat="1" applyFont="1" applyFill="1" applyBorder="1" applyAlignment="1" applyProtection="0">
      <alignment horizontal="center" vertical="bottom"/>
    </xf>
    <xf numFmtId="0" fontId="0" fillId="4" borderId="3" applyNumberFormat="1" applyFont="1" applyFill="1" applyBorder="1" applyAlignment="1" applyProtection="0">
      <alignment horizontal="center" vertical="center" wrapText="1"/>
    </xf>
    <xf numFmtId="49" fontId="12" fillId="2" borderId="9" applyNumberFormat="1" applyFont="1" applyFill="1" applyBorder="1" applyAlignment="1" applyProtection="0">
      <alignment horizontal="center" vertical="center" wrapText="1"/>
    </xf>
    <xf numFmtId="0" fontId="0" fillId="2" borderId="19" applyNumberFormat="0" applyFont="1" applyFill="1" applyBorder="1" applyAlignment="1" applyProtection="0">
      <alignment vertical="bottom"/>
    </xf>
    <xf numFmtId="49" fontId="6" fillId="6" borderId="11" applyNumberFormat="1" applyFont="1" applyFill="1" applyBorder="1" applyAlignment="1" applyProtection="0">
      <alignment horizontal="left" vertical="bottom"/>
    </xf>
    <xf numFmtId="0" fontId="6" fillId="6" borderId="11" applyNumberFormat="1" applyFont="1" applyFill="1" applyBorder="1" applyAlignment="1" applyProtection="0">
      <alignment horizontal="left" vertical="bottom"/>
    </xf>
    <xf numFmtId="0" fontId="0" fillId="2" borderId="14" applyNumberFormat="0" applyFont="1" applyFill="1" applyBorder="1" applyAlignment="1" applyProtection="0">
      <alignment vertical="bottom"/>
    </xf>
    <xf numFmtId="0" fontId="6" fillId="5" borderId="11" applyNumberFormat="1" applyFont="1" applyFill="1" applyBorder="1" applyAlignment="1" applyProtection="0">
      <alignment horizontal="center" vertical="bottom"/>
    </xf>
    <xf numFmtId="49" fontId="6" fillId="5" borderId="11" applyNumberFormat="1" applyFont="1" applyFill="1" applyBorder="1" applyAlignment="1" applyProtection="0">
      <alignment horizontal="center" vertical="bottom"/>
    </xf>
    <xf numFmtId="0" fontId="6" fillId="5" borderId="11" applyNumberFormat="0" applyFont="1" applyFill="1" applyBorder="1" applyAlignment="1" applyProtection="0">
      <alignment horizontal="left" vertical="bottom"/>
    </xf>
    <xf numFmtId="49" fontId="9" fillId="5" borderId="11" applyNumberFormat="1" applyFont="1" applyFill="1" applyBorder="1" applyAlignment="1" applyProtection="0">
      <alignment vertical="bottom"/>
    </xf>
    <xf numFmtId="10" fontId="6" fillId="6" borderId="11" applyNumberFormat="1" applyFont="1" applyFill="1" applyBorder="1" applyAlignment="1" applyProtection="0">
      <alignment horizontal="left" vertical="bottom"/>
    </xf>
    <xf numFmtId="49" fontId="9" fillId="6" borderId="11" applyNumberFormat="1" applyFont="1" applyFill="1" applyBorder="1" applyAlignment="1" applyProtection="0">
      <alignment horizontal="center" vertical="center" wrapText="1"/>
    </xf>
    <xf numFmtId="49" fontId="9" fillId="6" borderId="15" applyNumberFormat="1" applyFont="1" applyFill="1" applyBorder="1" applyAlignment="1" applyProtection="0">
      <alignment vertical="bottom"/>
    </xf>
    <xf numFmtId="0" fontId="9" fillId="6" borderId="17" applyNumberFormat="0" applyFont="1" applyFill="1" applyBorder="1" applyAlignment="1" applyProtection="0">
      <alignment horizontal="center" vertical="center" wrapText="1"/>
    </xf>
    <xf numFmtId="49" fontId="9" fillId="6" borderId="20" applyNumberFormat="1" applyFont="1" applyFill="1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49" fontId="0" fillId="2" borderId="1" applyNumberFormat="1" applyFont="1" applyFill="1" applyBorder="1" applyAlignment="1" applyProtection="0">
      <alignment vertical="bottom"/>
    </xf>
    <xf numFmtId="0" fontId="0" fillId="2" borderId="1" applyNumberFormat="1" applyFont="1" applyFill="1" applyBorder="1" applyAlignment="1" applyProtection="0">
      <alignment vertical="bottom"/>
    </xf>
    <xf numFmtId="2" fontId="0" fillId="2" borderId="1" applyNumberFormat="1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fff"/>
      <rgbColor rgb="ff333399"/>
      <rgbColor rgb="ffccffff"/>
      <rgbColor rgb="ff000090"/>
      <rgbColor rgb="ff808080"/>
      <rgbColor rgb="ff003366"/>
      <rgbColor rgb="ff1e0000"/>
      <rgbColor rgb="ff41000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0" i="0" strike="noStrike" sz="800" u="none">
                <a:solidFill>
                  <a:srgbClr val="000000"/>
                </a:solidFill>
                <a:latin typeface="Arial"/>
              </a:defRPr>
            </a:pPr>
            <a:r>
              <a:rPr b="0" i="0" strike="noStrike" sz="800" u="none">
                <a:solidFill>
                  <a:srgbClr val="000000"/>
                </a:solidFill>
                <a:latin typeface="Arial"/>
              </a:rPr>
              <a:t>LEY DE ATENUACION RP92442S</a:t>
            </a:r>
          </a:p>
        </c:rich>
      </c:tx>
      <c:layout>
        <c:manualLayout>
          <c:xMode val="edge"/>
          <c:yMode val="edge"/>
          <c:x val="0.399835"/>
          <c:y val="0"/>
          <c:w val="0.200331"/>
          <c:h val="0.0558057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068065"/>
          <c:y val="0.0558057"/>
          <c:w val="0.914962"/>
          <c:h val="0.844474"/>
        </c:manualLayout>
      </c:layout>
      <c:scatterChart>
        <c:scatterStyle val="lineMarker"/>
        <c:varyColors val="0"/>
        <c:ser>
          <c:idx val="0"/>
          <c:order val="0"/>
          <c:tx>
            <c:strRef>
              <c:f>'PR92442S DATOS'!$A$3</c:f>
              <c:strCache>
                <c:ptCount val="1"/>
                <c:pt idx="0">
                  <c:v>LEY DE ATENUACION RP92442S</c:v>
                </c:pt>
              </c:strCache>
            </c:strRef>
          </c:tx>
          <c:spPr>
            <a:solidFill>
              <a:srgbClr val="000090"/>
            </a:solidFill>
            <a:ln w="12700" cap="flat">
              <a:noFill/>
              <a:miter lim="400000"/>
            </a:ln>
            <a:effectLst/>
          </c:spPr>
          <c:marker>
            <c:symbol val="diamond"/>
            <c:size val="3"/>
            <c:spPr>
              <a:solidFill>
                <a:srgbClr val="000090"/>
              </a:solidFill>
              <a:ln w="25400" cap="flat">
                <a:solidFill>
                  <a:srgbClr val="000090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8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trendline>
            <c:spPr>
              <a:noFill/>
              <a:ln w="25400" cap="flat">
                <a:solidFill>
                  <a:srgbClr val="000000"/>
                </a:solidFill>
                <a:prstDash val="solid"/>
                <a:round/>
              </a:ln>
              <a:effectLst>
                <a:outerShdw sx="100000" sy="100000" kx="0" ky="0" algn="tl" rotWithShape="1" blurRad="12700" dist="25400" dir="7320000">
                  <a:srgbClr val="000000">
                    <a:alpha val="25000"/>
                  </a:srgbClr>
                </a:outerShdw>
              </a:effectLst>
            </c:spPr>
            <c:trendlineType val="power"/>
            <c:forward val="0"/>
            <c:backward val="0"/>
            <c:dispRSqr val="1"/>
            <c:dispEq val="1"/>
            <c:trendlineLbl>
              <c:layout/>
              <c:tx>
                <c:rich>
                  <a:bodyPr rot="0"/>
                  <a:lstStyle/>
                  <a:p>
                    <a:pPr>
                      <a:defRPr b="0" i="0" strike="noStrike" sz="1825" u="none">
                        <a:solidFill>
                          <a:srgbClr val="000000"/>
                        </a:solidFill>
                        <a:latin typeface="Arial"/>
                      </a:defRPr>
                    </a:pPr>
                    <a:r>
                      <a:rPr b="0" i="0" strike="noStrike" sz="1825" u="none">
                        <a:solidFill>
                          <a:srgbClr val="000000"/>
                        </a:solidFill>
                        <a:latin typeface="Arial"/>
                      </a:rPr>
                      <a:t>y = 316.49x</a:t>
                    </a:r>
                    <a:r>
                      <a:rPr b="0" baseline="31753" i="0" strike="noStrike" sz="1825" u="none">
                        <a:solidFill>
                          <a:srgbClr val="000000"/>
                        </a:solidFill>
                        <a:latin typeface="Arial"/>
                      </a:rPr>
                      <a:t>-1.3372
</a:t>
                    </a:r>
                    <a:r>
                      <a:rPr b="0" i="0" strike="noStrike" sz="1825" u="none">
                        <a:solidFill>
                          <a:srgbClr val="000000"/>
                        </a:solidFill>
                        <a:latin typeface="Arial"/>
                      </a:rPr>
                      <a:t>R² = 0.6501</a:t>
                    </a:r>
                  </a:p>
                </c:rich>
              </c:tx>
            </c:trendlineLbl>
          </c:trendline>
          <c:xVal>
            <c:numRef>
              <c:f>'PR92442S DATOS'!$E$5:$E$24</c:f>
              <c:numCache>
                <c:ptCount val="15"/>
                <c:pt idx="0">
                  <c:v>12.024565</c:v>
                </c:pt>
                <c:pt idx="1">
                  <c:v>12.024565</c:v>
                </c:pt>
                <c:pt idx="2">
                  <c:v>9.190203</c:v>
                </c:pt>
                <c:pt idx="3">
                  <c:v>7.014330</c:v>
                </c:pt>
                <c:pt idx="4">
                  <c:v>10.734901</c:v>
                </c:pt>
                <c:pt idx="5">
                  <c:v>12.625235</c:v>
                </c:pt>
                <c:pt idx="6">
                  <c:v>5.406920</c:v>
                </c:pt>
                <c:pt idx="7">
                  <c:v>7.738891</c:v>
                </c:pt>
                <c:pt idx="8">
                  <c:v>9.820928</c:v>
                </c:pt>
                <c:pt idx="9">
                  <c:v>20.278408</c:v>
                </c:pt>
                <c:pt idx="10">
                  <c:v>5.235684</c:v>
                </c:pt>
                <c:pt idx="11">
                  <c:v>5.354677</c:v>
                </c:pt>
                <c:pt idx="12">
                  <c:v>12.272420</c:v>
                </c:pt>
                <c:pt idx="13">
                  <c:v>10.261921</c:v>
                </c:pt>
                <c:pt idx="14">
                  <c:v>14.651886</c:v>
                </c:pt>
              </c:numCache>
            </c:numRef>
          </c:xVal>
          <c:yVal>
            <c:numRef>
              <c:f>'PR92442S DATOS'!$B$5:$B$24</c:f>
              <c:numCache>
                <c:ptCount val="15"/>
                <c:pt idx="0">
                  <c:v>13.200000</c:v>
                </c:pt>
                <c:pt idx="1">
                  <c:v>9.140000</c:v>
                </c:pt>
                <c:pt idx="2">
                  <c:v>14.600000</c:v>
                </c:pt>
                <c:pt idx="3">
                  <c:v>15.600000</c:v>
                </c:pt>
                <c:pt idx="4">
                  <c:v>16.600000</c:v>
                </c:pt>
                <c:pt idx="5">
                  <c:v>12.700000</c:v>
                </c:pt>
                <c:pt idx="6">
                  <c:v>23.000000</c:v>
                </c:pt>
                <c:pt idx="7">
                  <c:v>13.000000</c:v>
                </c:pt>
                <c:pt idx="8">
                  <c:v>9.020000</c:v>
                </c:pt>
                <c:pt idx="9">
                  <c:v>6.350000</c:v>
                </c:pt>
                <c:pt idx="10">
                  <c:v>39.200000</c:v>
                </c:pt>
                <c:pt idx="11">
                  <c:v>86.500000</c:v>
                </c:pt>
                <c:pt idx="12">
                  <c:v>8.510000</c:v>
                </c:pt>
                <c:pt idx="13">
                  <c:v>20.030000</c:v>
                </c:pt>
                <c:pt idx="14">
                  <c:v>11.000000</c:v>
                </c:pt>
              </c:numCache>
            </c:numRef>
          </c:yVal>
          <c:smooth val="0"/>
        </c:ser>
        <c:axId val="2094734552"/>
        <c:axId val="2094734553"/>
      </c:scatterChart>
      <c:valAx>
        <c:axId val="2094734552"/>
        <c:scaling>
          <c:orientation val="minMax"/>
        </c:scaling>
        <c:delete val="0"/>
        <c:axPos val="b"/>
        <c:majorGridlines>
          <c:spPr>
            <a:ln w="12700" cap="flat">
              <a:solidFill>
                <a:srgbClr val="000000"/>
              </a:solidFill>
              <a:prstDash val="solid"/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b="1" i="0" strike="noStrike" sz="8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800" u="none">
                    <a:solidFill>
                      <a:srgbClr val="000000"/>
                    </a:solidFill>
                    <a:latin typeface="Arial"/>
                  </a:rPr>
                  <a:t>DR (m)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800" u="none">
                <a:solidFill>
                  <a:srgbClr val="000000"/>
                </a:solidFill>
                <a:latin typeface="Arial"/>
              </a:defRPr>
            </a:pPr>
          </a:p>
        </c:txPr>
        <c:crossAx val="2094734553"/>
        <c:crosses val="autoZero"/>
        <c:crossBetween val="between"/>
        <c:majorUnit val="5.5"/>
        <c:minorUnit val="2.75"/>
      </c:valAx>
      <c:valAx>
        <c:axId val="2094734553"/>
        <c:scaling>
          <c:orientation val="minMax"/>
        </c:scaling>
        <c:delete val="0"/>
        <c:axPos val="l"/>
        <c:majorGridlines>
          <c:spPr>
            <a:ln w="12700" cap="flat">
              <a:solidFill>
                <a:srgbClr val="000000"/>
              </a:solidFill>
              <a:prstDash val="solid"/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1" i="0" strike="noStrike" sz="8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800" u="none">
                    <a:solidFill>
                      <a:srgbClr val="000000"/>
                    </a:solidFill>
                    <a:latin typeface="Arial"/>
                  </a:rPr>
                  <a:t>VPP (mm/s)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800" u="none">
                <a:solidFill>
                  <a:srgbClr val="000000"/>
                </a:solidFill>
                <a:latin typeface="Arial"/>
              </a:defRPr>
            </a:pPr>
          </a:p>
        </c:txPr>
        <c:crossAx val="2094734552"/>
        <c:crosses val="autoZero"/>
        <c:crossBetween val="between"/>
        <c:majorUnit val="22.5"/>
        <c:minorUnit val="11.25"/>
      </c:valAx>
      <c:spPr>
        <a:solidFill>
          <a:schemeClr val="accent3">
            <a:lumOff val="10616"/>
          </a:schemeClr>
        </a:solidFill>
        <a:ln w="12700" cap="flat">
          <a:solidFill>
            <a:srgbClr val="808080"/>
          </a:solidFill>
          <a:prstDash val="solid"/>
          <a:round/>
        </a:ln>
        <a:effectLst/>
      </c:spPr>
    </c:plotArea>
    <c:plotVisOnly val="1"/>
    <c:dispBlanksAs val="gap"/>
  </c:chart>
  <c:spPr>
    <a:solidFill>
      <a:srgbClr val="FFFFFF"/>
    </a:solidFill>
    <a:ln w="12700" cap="flat">
      <a:solidFill>
        <a:srgbClr val="000000"/>
      </a:solidFill>
      <a:prstDash val="solid"/>
      <a:round/>
    </a:ln>
    <a:effectLst/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0" i="0" strike="noStrike" sz="900" u="none">
                <a:solidFill>
                  <a:srgbClr val="000000"/>
                </a:solidFill>
                <a:latin typeface="Arial"/>
              </a:defRPr>
            </a:pPr>
            <a:r>
              <a:rPr b="0" i="0" strike="noStrike" sz="900" u="none">
                <a:solidFill>
                  <a:srgbClr val="000000"/>
                </a:solidFill>
                <a:latin typeface="Arial"/>
              </a:rPr>
              <a:t>LEY DE ATENUACION CX1080S V        (mm/s)</a:t>
            </a:r>
          </a:p>
        </c:rich>
      </c:tx>
      <c:layout>
        <c:manualLayout>
          <c:xMode val="edge"/>
          <c:yMode val="edge"/>
          <c:x val="0.314484"/>
          <c:y val="0"/>
          <c:w val="0.371032"/>
          <c:h val="0.075523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0846805"/>
          <c:y val="0.075523"/>
          <c:w val="0.897339"/>
          <c:h val="0.794123"/>
        </c:manualLayout>
      </c:layout>
      <c:scatterChart>
        <c:scatterStyle val="lineMarker"/>
        <c:varyColors val="0"/>
        <c:ser>
          <c:idx val="0"/>
          <c:order val="0"/>
          <c:tx>
            <c:strRef>
              <c:f>'CX1080S'!$B$3:$B$4</c:f>
              <c:strCache>
                <c:ptCount val="1"/>
                <c:pt idx="0">
                  <c:v>V        (mm/s)</c:v>
                </c:pt>
              </c:strCache>
            </c:strRef>
          </c:tx>
          <c:spPr>
            <a:solidFill>
              <a:srgbClr val="000090"/>
            </a:solidFill>
            <a:ln w="12700" cap="flat">
              <a:noFill/>
              <a:miter lim="400000"/>
            </a:ln>
            <a:effectLst/>
          </c:spPr>
          <c:marker>
            <c:symbol val="diamond"/>
            <c:size val="3"/>
            <c:spPr>
              <a:solidFill>
                <a:srgbClr val="000090"/>
              </a:solidFill>
              <a:ln w="25400" cap="flat">
                <a:solidFill>
                  <a:srgbClr val="000090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9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trendline>
            <c:spPr>
              <a:noFill/>
              <a:ln w="25400" cap="flat">
                <a:solidFill>
                  <a:srgbClr val="000000"/>
                </a:solidFill>
                <a:prstDash val="solid"/>
                <a:round/>
              </a:ln>
              <a:effectLst>
                <a:outerShdw sx="100000" sy="100000" kx="0" ky="0" algn="tl" rotWithShape="1" blurRad="12700" dist="25400" dir="7320000">
                  <a:srgbClr val="000000">
                    <a:alpha val="25000"/>
                  </a:srgbClr>
                </a:outerShdw>
              </a:effectLst>
            </c:spPr>
            <c:trendlineType val="power"/>
            <c:forward val="0"/>
            <c:backward val="0"/>
            <c:dispRSqr val="1"/>
            <c:dispEq val="1"/>
            <c:trendlineLbl>
              <c:layout/>
              <c:tx>
                <c:rich>
                  <a:bodyPr rot="0"/>
                  <a:lstStyle/>
                  <a:p>
                    <a:pPr>
                      <a:defRPr b="0" i="0" strike="noStrike" sz="1825" u="none">
                        <a:solidFill>
                          <a:srgbClr val="000000"/>
                        </a:solidFill>
                        <a:latin typeface="Arial"/>
                      </a:defRPr>
                    </a:pPr>
                    <a:r>
                      <a:rPr b="0" i="0" strike="noStrike" sz="1825" u="none">
                        <a:solidFill>
                          <a:srgbClr val="000000"/>
                        </a:solidFill>
                        <a:latin typeface="Arial"/>
                      </a:rPr>
                      <a:t>y = 989.06x</a:t>
                    </a:r>
                    <a:r>
                      <a:rPr b="0" baseline="31753" i="0" strike="noStrike" sz="1825" u="none">
                        <a:solidFill>
                          <a:srgbClr val="000000"/>
                        </a:solidFill>
                        <a:latin typeface="Arial"/>
                      </a:rPr>
                      <a:t>-1.9438
</a:t>
                    </a:r>
                    <a:r>
                      <a:rPr b="0" i="0" strike="noStrike" sz="1825" u="none">
                        <a:solidFill>
                          <a:srgbClr val="000000"/>
                        </a:solidFill>
                        <a:latin typeface="Arial"/>
                      </a:rPr>
                      <a:t>R² = 0.4735</a:t>
                    </a:r>
                  </a:p>
                </c:rich>
              </c:tx>
            </c:trendlineLbl>
          </c:trendline>
          <c:xVal>
            <c:numRef>
              <c:f>'CX1080S'!$E$5:$E$12</c:f>
              <c:numCache>
                <c:ptCount val="8"/>
                <c:pt idx="0">
                  <c:v>4.139709</c:v>
                </c:pt>
                <c:pt idx="1">
                  <c:v>6.361889</c:v>
                </c:pt>
                <c:pt idx="2">
                  <c:v>5.948905</c:v>
                </c:pt>
                <c:pt idx="3">
                  <c:v>8.741989</c:v>
                </c:pt>
                <c:pt idx="4">
                  <c:v>6.603302</c:v>
                </c:pt>
                <c:pt idx="5">
                  <c:v>4.052027</c:v>
                </c:pt>
                <c:pt idx="6">
                  <c:v>7.664855</c:v>
                </c:pt>
                <c:pt idx="7">
                  <c:v>7.077760</c:v>
                </c:pt>
              </c:numCache>
            </c:numRef>
          </c:xVal>
          <c:yVal>
            <c:numRef>
              <c:f>'CX1080S'!$B$5:$B$12</c:f>
              <c:numCache>
                <c:ptCount val="8"/>
                <c:pt idx="0">
                  <c:v>27.700000</c:v>
                </c:pt>
                <c:pt idx="1">
                  <c:v>22.200000</c:v>
                </c:pt>
                <c:pt idx="2">
                  <c:v>18.900000</c:v>
                </c:pt>
                <c:pt idx="3">
                  <c:v>9.400000</c:v>
                </c:pt>
                <c:pt idx="4">
                  <c:v>39.900000</c:v>
                </c:pt>
                <c:pt idx="5">
                  <c:v>145.000000</c:v>
                </c:pt>
                <c:pt idx="6">
                  <c:v>26.800000</c:v>
                </c:pt>
                <c:pt idx="7">
                  <c:v>30.900000</c:v>
                </c:pt>
              </c:numCache>
            </c:numRef>
          </c:yVal>
          <c:smooth val="0"/>
        </c:ser>
        <c:axId val="2094734552"/>
        <c:axId val="2094734553"/>
      </c:scatterChart>
      <c:valAx>
        <c:axId val="2094734552"/>
        <c:scaling>
          <c:orientation val="minMax"/>
        </c:scaling>
        <c:delete val="0"/>
        <c:axPos val="b"/>
        <c:majorGridlines>
          <c:spPr>
            <a:ln w="12700" cap="flat">
              <a:solidFill>
                <a:srgbClr val="000000"/>
              </a:solidFill>
              <a:prstDash val="solid"/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b="1" i="0" strike="noStrike" sz="9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900" u="none">
                    <a:solidFill>
                      <a:srgbClr val="000000"/>
                    </a:solidFill>
                    <a:latin typeface="Arial"/>
                  </a:rPr>
                  <a:t>DR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900" u="none">
                <a:solidFill>
                  <a:srgbClr val="000000"/>
                </a:solidFill>
                <a:latin typeface="Arial"/>
              </a:defRPr>
            </a:pPr>
          </a:p>
        </c:txPr>
        <c:crossAx val="2094734553"/>
        <c:crosses val="autoZero"/>
        <c:crossBetween val="between"/>
        <c:majorUnit val="2.25"/>
        <c:minorUnit val="1.125"/>
      </c:valAx>
      <c:valAx>
        <c:axId val="2094734553"/>
        <c:scaling>
          <c:orientation val="minMax"/>
        </c:scaling>
        <c:delete val="0"/>
        <c:axPos val="l"/>
        <c:majorGridlines>
          <c:spPr>
            <a:ln w="12700" cap="flat">
              <a:solidFill>
                <a:srgbClr val="000000"/>
              </a:solidFill>
              <a:prstDash val="solid"/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1" i="0" strike="noStrike" sz="9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900" u="none">
                    <a:solidFill>
                      <a:srgbClr val="000000"/>
                    </a:solidFill>
                    <a:latin typeface="Arial"/>
                  </a:rPr>
                  <a:t>VPP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900" u="none">
                <a:solidFill>
                  <a:srgbClr val="000000"/>
                </a:solidFill>
                <a:latin typeface="Arial"/>
              </a:defRPr>
            </a:pPr>
          </a:p>
        </c:txPr>
        <c:crossAx val="2094734552"/>
        <c:crosses val="autoZero"/>
        <c:crossBetween val="between"/>
        <c:majorUnit val="40"/>
        <c:minorUnit val="20"/>
      </c:valAx>
      <c:spPr>
        <a:solidFill>
          <a:schemeClr val="accent3">
            <a:lumOff val="10616"/>
          </a:schemeClr>
        </a:solidFill>
        <a:ln w="12700" cap="flat">
          <a:solidFill>
            <a:srgbClr val="808080"/>
          </a:solidFill>
          <a:prstDash val="solid"/>
          <a:round/>
        </a:ln>
        <a:effectLst/>
      </c:spPr>
    </c:plotArea>
    <c:plotVisOnly val="1"/>
    <c:dispBlanksAs val="gap"/>
  </c:chart>
  <c:spPr>
    <a:solidFill>
      <a:srgbClr val="FFFFFF"/>
    </a:solidFill>
    <a:ln w="12700" cap="flat">
      <a:solidFill>
        <a:srgbClr val="000000"/>
      </a:solidFill>
      <a:prstDash val="solid"/>
      <a:round/>
    </a:ln>
    <a:effectLst/>
  </c:sp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0" i="0" strike="noStrike" sz="800" u="none">
                <a:solidFill>
                  <a:srgbClr val="000000"/>
                </a:solidFill>
                <a:latin typeface="Arial"/>
              </a:defRPr>
            </a:pPr>
            <a:r>
              <a:rPr b="0" i="0" strike="noStrike" sz="800" u="none">
                <a:solidFill>
                  <a:srgbClr val="000000"/>
                </a:solidFill>
                <a:latin typeface="Arial"/>
              </a:rPr>
              <a:t>LEY DE ATENUACION CL555S</a:t>
            </a:r>
          </a:p>
        </c:rich>
      </c:tx>
      <c:layout>
        <c:manualLayout>
          <c:xMode val="edge"/>
          <c:yMode val="edge"/>
          <c:x val="0.405922"/>
          <c:y val="0"/>
          <c:w val="0.188157"/>
          <c:h val="0.0598588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0694033"/>
          <c:y val="0.0598588"/>
          <c:w val="0.91329"/>
          <c:h val="0.834087"/>
        </c:manualLayout>
      </c:layout>
      <c:scatterChart>
        <c:scatterStyle val="lineMarker"/>
        <c:varyColors val="0"/>
        <c:ser>
          <c:idx val="0"/>
          <c:order val="0"/>
          <c:tx>
            <c:strRef>
              <c:f>'GL555'!$A$3:$E$3</c:f>
              <c:strCache>
                <c:ptCount val="1"/>
                <c:pt idx="0">
                  <c:v>LEY DE ATENUACION CL555S</c:v>
                </c:pt>
              </c:strCache>
            </c:strRef>
          </c:tx>
          <c:spPr>
            <a:solidFill>
              <a:srgbClr val="000090"/>
            </a:solidFill>
            <a:ln w="12700" cap="flat">
              <a:noFill/>
              <a:miter lim="400000"/>
            </a:ln>
            <a:effectLst/>
          </c:spPr>
          <c:marker>
            <c:symbol val="diamond"/>
            <c:size val="3"/>
            <c:spPr>
              <a:solidFill>
                <a:srgbClr val="000090"/>
              </a:solidFill>
              <a:ln w="25400" cap="flat">
                <a:solidFill>
                  <a:srgbClr val="000090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8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trendline>
            <c:spPr>
              <a:noFill/>
              <a:ln w="25400" cap="flat">
                <a:solidFill>
                  <a:srgbClr val="000000"/>
                </a:solidFill>
                <a:prstDash val="solid"/>
                <a:round/>
              </a:ln>
              <a:effectLst>
                <a:outerShdw sx="100000" sy="100000" kx="0" ky="0" algn="tl" rotWithShape="1" blurRad="12700" dist="25400" dir="7320000">
                  <a:srgbClr val="000000">
                    <a:alpha val="25000"/>
                  </a:srgbClr>
                </a:outerShdw>
              </a:effectLst>
            </c:spPr>
            <c:trendlineType val="power"/>
            <c:forward val="0"/>
            <c:backward val="0"/>
            <c:dispRSqr val="1"/>
            <c:dispEq val="1"/>
            <c:trendlineLbl>
              <c:layout/>
              <c:tx>
                <c:rich>
                  <a:bodyPr rot="0"/>
                  <a:lstStyle/>
                  <a:p>
                    <a:pPr>
                      <a:defRPr b="0" i="0" strike="noStrike" sz="2000" u="none">
                        <a:solidFill>
                          <a:srgbClr val="000000"/>
                        </a:solidFill>
                        <a:latin typeface="Arial"/>
                      </a:defRPr>
                    </a:pPr>
                    <a:r>
                      <a:rPr b="0" i="0" strike="noStrike" sz="2000" u="none">
                        <a:solidFill>
                          <a:srgbClr val="000000"/>
                        </a:solidFill>
                        <a:latin typeface="Arial"/>
                      </a:rPr>
                      <a:t>y = 2008.2x</a:t>
                    </a:r>
                    <a:r>
                      <a:rPr b="0" baseline="31600" i="0" strike="noStrike" sz="2000" u="none">
                        <a:solidFill>
                          <a:srgbClr val="000000"/>
                        </a:solidFill>
                        <a:latin typeface="Arial"/>
                      </a:rPr>
                      <a:t>-1.9624
</a:t>
                    </a:r>
                    <a:r>
                      <a:rPr b="0" i="0" strike="noStrike" sz="2000" u="none">
                        <a:solidFill>
                          <a:srgbClr val="000000"/>
                        </a:solidFill>
                        <a:latin typeface="Arial"/>
                      </a:rPr>
                      <a:t>R² = 0.8947</a:t>
                    </a:r>
                  </a:p>
                </c:rich>
              </c:tx>
            </c:trendlineLbl>
          </c:trendline>
          <c:xVal>
            <c:numRef>
              <c:f>'GL555'!$E$5:$E$8</c:f>
              <c:numCache>
                <c:ptCount val="3"/>
                <c:pt idx="0">
                  <c:v>14.158197</c:v>
                </c:pt>
                <c:pt idx="1">
                  <c:v>13.930004</c:v>
                </c:pt>
                <c:pt idx="2">
                  <c:v>16.758431</c:v>
                </c:pt>
              </c:numCache>
            </c:numRef>
          </c:xVal>
          <c:yVal>
            <c:numRef>
              <c:f>'GL555'!$B$5:$B$8</c:f>
              <c:numCache>
                <c:ptCount val="3"/>
                <c:pt idx="0">
                  <c:v>10.300000</c:v>
                </c:pt>
                <c:pt idx="1">
                  <c:v>12.200000</c:v>
                </c:pt>
                <c:pt idx="2">
                  <c:v>8.000000</c:v>
                </c:pt>
              </c:numCache>
            </c:numRef>
          </c:yVal>
          <c:smooth val="0"/>
        </c:ser>
        <c:axId val="2094734552"/>
        <c:axId val="2094734553"/>
      </c:scatterChart>
      <c:valAx>
        <c:axId val="2094734552"/>
        <c:scaling>
          <c:orientation val="minMax"/>
        </c:scaling>
        <c:delete val="0"/>
        <c:axPos val="b"/>
        <c:majorGridlines>
          <c:spPr>
            <a:ln w="12700" cap="flat">
              <a:solidFill>
                <a:srgbClr val="000000"/>
              </a:solidFill>
              <a:prstDash val="solid"/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b="1" i="0" strike="noStrike" sz="8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800" u="none">
                    <a:solidFill>
                      <a:srgbClr val="000000"/>
                    </a:solidFill>
                    <a:latin typeface="Arial"/>
                  </a:rPr>
                  <a:t>DR (m)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800" u="none">
                <a:solidFill>
                  <a:srgbClr val="000000"/>
                </a:solidFill>
                <a:latin typeface="Arial"/>
              </a:defRPr>
            </a:pPr>
          </a:p>
        </c:txPr>
        <c:crossAx val="2094734553"/>
        <c:crosses val="autoZero"/>
        <c:crossBetween val="between"/>
        <c:majorUnit val="4.25"/>
        <c:minorUnit val="2.125"/>
      </c:valAx>
      <c:valAx>
        <c:axId val="2094734553"/>
        <c:scaling>
          <c:orientation val="minMax"/>
        </c:scaling>
        <c:delete val="0"/>
        <c:axPos val="l"/>
        <c:majorGridlines>
          <c:spPr>
            <a:ln w="12700" cap="flat">
              <a:solidFill>
                <a:srgbClr val="000000"/>
              </a:solidFill>
              <a:prstDash val="solid"/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1" i="0" strike="noStrike" sz="8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800" u="none">
                    <a:solidFill>
                      <a:srgbClr val="000000"/>
                    </a:solidFill>
                    <a:latin typeface="Arial"/>
                  </a:rPr>
                  <a:t>VPP (mm/s)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800" u="none">
                <a:solidFill>
                  <a:srgbClr val="000000"/>
                </a:solidFill>
                <a:latin typeface="Arial"/>
              </a:defRPr>
            </a:pPr>
          </a:p>
        </c:txPr>
        <c:crossAx val="2094734552"/>
        <c:crosses val="autoZero"/>
        <c:crossBetween val="between"/>
        <c:majorUnit val="3.25"/>
        <c:minorUnit val="1.625"/>
      </c:valAx>
      <c:spPr>
        <a:solidFill>
          <a:schemeClr val="accent3">
            <a:lumOff val="10616"/>
          </a:schemeClr>
        </a:solidFill>
        <a:ln w="12700" cap="flat">
          <a:solidFill>
            <a:srgbClr val="808080"/>
          </a:solidFill>
          <a:prstDash val="solid"/>
          <a:round/>
        </a:ln>
        <a:effectLst/>
      </c:spPr>
    </c:plotArea>
    <c:plotVisOnly val="1"/>
    <c:dispBlanksAs val="gap"/>
  </c:chart>
  <c:spPr>
    <a:solidFill>
      <a:srgbClr val="FFFFFF"/>
    </a:solidFill>
    <a:ln w="12700" cap="flat">
      <a:solidFill>
        <a:srgbClr val="000000"/>
      </a:solidFill>
      <a:prstDash val="solid"/>
      <a:round/>
    </a:ln>
    <a:effectLst/>
  </c:sp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1" i="0" strike="noStrike" sz="2075" u="none">
                <a:solidFill>
                  <a:srgbClr val="000000"/>
                </a:solidFill>
                <a:latin typeface="Arial"/>
              </a:defRPr>
            </a:pPr>
            <a:r>
              <a:rPr b="1" i="0" strike="noStrike" sz="2075" u="none">
                <a:solidFill>
                  <a:srgbClr val="000000"/>
                </a:solidFill>
                <a:latin typeface="Arial"/>
              </a:rPr>
              <a:t>LEY DE ATENUACION    RP 92442S - RNG </a:t>
            </a:r>
          </a:p>
        </c:rich>
      </c:tx>
      <c:layout>
        <c:manualLayout>
          <c:xMode val="edge"/>
          <c:yMode val="edge"/>
          <c:x val="0.175737"/>
          <c:y val="0"/>
          <c:w val="0.648525"/>
          <c:h val="0.084621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0738891"/>
          <c:y val="0.084621"/>
          <c:w val="0.918442"/>
          <c:h val="0.810292"/>
        </c:manualLayout>
      </c:layout>
      <c:scatterChart>
        <c:scatterStyle val="lineMarker"/>
        <c:varyColors val="0"/>
        <c:ser>
          <c:idx val="0"/>
          <c:order val="0"/>
          <c:tx>
            <c:strRef>
              <c:f>'PR92442S'!$A$3:$E$3</c:f>
              <c:strCache>
                <c:ptCount val="1"/>
                <c:pt idx="0">
                  <c:v>LEY DE ATENUACION RP92442S</c:v>
                </c:pt>
              </c:strCache>
            </c:strRef>
          </c:tx>
          <c:spPr>
            <a:solidFill>
              <a:srgbClr val="000090"/>
            </a:solidFill>
            <a:ln w="12700" cap="flat">
              <a:noFill/>
              <a:miter lim="400000"/>
            </a:ln>
            <a:effectLst/>
          </c:spPr>
          <c:marker>
            <c:symbol val="diamond"/>
            <c:size val="3"/>
            <c:spPr>
              <a:solidFill>
                <a:srgbClr val="000090"/>
              </a:solidFill>
              <a:ln w="25400" cap="flat">
                <a:solidFill>
                  <a:srgbClr val="000090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8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trendline>
            <c:name>VPP = 868.75DR-1.5047
R2 = 0.9094</c:name>
            <c:spPr>
              <a:noFill/>
              <a:ln w="25400" cap="flat">
                <a:solidFill>
                  <a:srgbClr val="000000"/>
                </a:solidFill>
                <a:prstDash val="solid"/>
                <a:round/>
              </a:ln>
              <a:effectLst>
                <a:outerShdw sx="100000" sy="100000" kx="0" ky="0" algn="tl" rotWithShape="1" blurRad="12700" dist="25400" dir="7320000">
                  <a:srgbClr val="000000">
                    <a:alpha val="25000"/>
                  </a:srgbClr>
                </a:outerShdw>
              </a:effectLst>
            </c:spPr>
            <c:trendlineType val="power"/>
            <c:forward val="0"/>
            <c:backward val="0"/>
            <c:dispRSqr val="1"/>
            <c:dispEq val="1"/>
            <c:trendlineLbl>
              <c:layout/>
              <c:numFmt formatCode="General" sourceLinked="0"/>
              <c:tx>
                <c:rich>
                  <a:bodyPr rot="0"/>
                  <a:lstStyle/>
                  <a:p>
                    <a:pPr>
                      <a:defRPr b="1" i="0" strike="noStrike" sz="2225" u="none">
                        <a:solidFill>
                          <a:srgbClr val="003366"/>
                        </a:solidFill>
                        <a:latin typeface="Arial"/>
                      </a:defRPr>
                    </a:pPr>
                    <a:r>
                      <a:rPr b="1" i="0" strike="noStrike" sz="2225" u="none">
                        <a:solidFill>
                          <a:srgbClr val="003366"/>
                        </a:solidFill>
                        <a:latin typeface="Arial"/>
                      </a:rPr>
                      <a:t>y = 868.75x</a:t>
                    </a:r>
                    <a:r>
                      <a:rPr b="1" baseline="31438" i="0" strike="noStrike" sz="2225" u="none">
                        <a:solidFill>
                          <a:srgbClr val="003366"/>
                        </a:solidFill>
                        <a:latin typeface="Arial"/>
                      </a:rPr>
                      <a:t>-1.5047
</a:t>
                    </a:r>
                    <a:r>
                      <a:rPr b="1" i="0" strike="noStrike" sz="2225" u="none">
                        <a:solidFill>
                          <a:srgbClr val="003366"/>
                        </a:solidFill>
                        <a:latin typeface="Arial"/>
                      </a:rPr>
                      <a:t>R² = 0.9094</a:t>
                    </a:r>
                  </a:p>
                </c:rich>
              </c:tx>
            </c:trendlineLbl>
          </c:trendline>
          <c:xVal>
            <c:numRef>
              <c:f>'PR92442S'!$E$5:$E$32</c:f>
              <c:numCache>
                <c:ptCount val="18"/>
                <c:pt idx="0">
                  <c:v>18.259609</c:v>
                </c:pt>
                <c:pt idx="1">
                  <c:v>18.259609</c:v>
                </c:pt>
                <c:pt idx="2">
                  <c:v>13.955558</c:v>
                </c:pt>
                <c:pt idx="3">
                  <c:v>13.642082</c:v>
                </c:pt>
                <c:pt idx="4">
                  <c:v>19.010955</c:v>
                </c:pt>
                <c:pt idx="5">
                  <c:v>6.208719</c:v>
                </c:pt>
                <c:pt idx="6">
                  <c:v>7.832538</c:v>
                </c:pt>
                <c:pt idx="7">
                  <c:v>27.719819</c:v>
                </c:pt>
                <c:pt idx="8">
                  <c:v>7.849420</c:v>
                </c:pt>
                <c:pt idx="9">
                  <c:v>8.027816</c:v>
                </c:pt>
                <c:pt idx="10">
                  <c:v>16.411992</c:v>
                </c:pt>
                <c:pt idx="11">
                  <c:v>20.778325</c:v>
                </c:pt>
                <c:pt idx="12">
                  <c:v>6.277619</c:v>
                </c:pt>
                <c:pt idx="13">
                  <c:v>9.495081</c:v>
                </c:pt>
                <c:pt idx="14">
                  <c:v>8.347048</c:v>
                </c:pt>
                <c:pt idx="15">
                  <c:v>6.056772</c:v>
                </c:pt>
                <c:pt idx="16">
                  <c:v>11.143363</c:v>
                </c:pt>
                <c:pt idx="17">
                  <c:v>10.289829</c:v>
                </c:pt>
              </c:numCache>
            </c:numRef>
          </c:xVal>
          <c:yVal>
            <c:numRef>
              <c:f>'PR92442S'!$B$5:$B$32</c:f>
              <c:numCache>
                <c:ptCount val="18"/>
                <c:pt idx="0">
                  <c:v>13.200000</c:v>
                </c:pt>
                <c:pt idx="1">
                  <c:v>9.140000</c:v>
                </c:pt>
                <c:pt idx="2">
                  <c:v>14.600000</c:v>
                </c:pt>
                <c:pt idx="3">
                  <c:v>16.600000</c:v>
                </c:pt>
                <c:pt idx="4">
                  <c:v>12.700000</c:v>
                </c:pt>
                <c:pt idx="5">
                  <c:v>51.800000</c:v>
                </c:pt>
                <c:pt idx="6">
                  <c:v>30.900000</c:v>
                </c:pt>
                <c:pt idx="7">
                  <c:v>6.350000</c:v>
                </c:pt>
                <c:pt idx="8">
                  <c:v>39.200000</c:v>
                </c:pt>
                <c:pt idx="9">
                  <c:v>35.800000</c:v>
                </c:pt>
                <c:pt idx="10">
                  <c:v>8.510000</c:v>
                </c:pt>
                <c:pt idx="11">
                  <c:v>11.000000</c:v>
                </c:pt>
                <c:pt idx="12">
                  <c:v>54.800000</c:v>
                </c:pt>
                <c:pt idx="13">
                  <c:v>22.200000</c:v>
                </c:pt>
                <c:pt idx="14">
                  <c:v>31.200000</c:v>
                </c:pt>
                <c:pt idx="15">
                  <c:v>98.600000</c:v>
                </c:pt>
                <c:pt idx="16">
                  <c:v>26.800000</c:v>
                </c:pt>
                <c:pt idx="17">
                  <c:v>30.900000</c:v>
                </c:pt>
              </c:numCache>
            </c:numRef>
          </c:yVal>
          <c:smooth val="0"/>
        </c:ser>
        <c:axId val="2094734552"/>
        <c:axId val="2094734553"/>
      </c:scatterChart>
      <c:valAx>
        <c:axId val="2094734552"/>
        <c:scaling>
          <c:orientation val="minMax"/>
          <c:max val="10"/>
          <c:min val="0"/>
        </c:scaling>
        <c:delete val="0"/>
        <c:axPos val="b"/>
        <c:title>
          <c:tx>
            <c:rich>
              <a:bodyPr rot="0"/>
              <a:lstStyle/>
              <a:p>
                <a:pPr>
                  <a:defRPr b="1" i="0" strike="noStrike" sz="1525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525" u="none">
                    <a:solidFill>
                      <a:srgbClr val="000000"/>
                    </a:solidFill>
                    <a:latin typeface="Arial"/>
                  </a:rPr>
                  <a:t>DISTANCIA REDUCIDA (m)</a:t>
                </a:r>
              </a:p>
            </c:rich>
          </c:tx>
          <c:layout/>
          <c:overlay val="1"/>
        </c:title>
        <c:numFmt formatCode="0" sourceLinked="0"/>
        <c:majorTickMark val="out"/>
        <c:minorTickMark val="none"/>
        <c:tickLblPos val="nextTo"/>
        <c:spPr>
          <a:ln w="12700" cap="flat">
            <a:solidFill>
              <a:srgbClr val="000000"/>
            </a:solidFill>
            <a:prstDash val="solid"/>
            <a:round/>
          </a:ln>
        </c:spPr>
        <c:txPr>
          <a:bodyPr rot="0"/>
          <a:lstStyle/>
          <a:p>
            <a:pPr>
              <a:defRPr b="1" i="0" strike="noStrike" sz="800" u="none">
                <a:solidFill>
                  <a:srgbClr val="000090"/>
                </a:solidFill>
                <a:latin typeface="Arial"/>
              </a:defRPr>
            </a:pPr>
          </a:p>
        </c:txPr>
        <c:crossAx val="2094734553"/>
        <c:crosses val="autoZero"/>
        <c:crossBetween val="between"/>
        <c:majorUnit val="1"/>
        <c:minorUnit val="0.5"/>
      </c:valAx>
      <c:valAx>
        <c:axId val="2094734553"/>
        <c:scaling>
          <c:orientation val="minMax"/>
          <c:max val="800"/>
        </c:scaling>
        <c:delete val="0"/>
        <c:axPos val="l"/>
        <c:majorGridlines>
          <c:spPr>
            <a:ln w="12700" cap="flat">
              <a:solidFill>
                <a:srgbClr val="000000"/>
              </a:solidFill>
              <a:prstDash val="solid"/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1" i="0" strike="noStrike" sz="1525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525" u="none">
                    <a:solidFill>
                      <a:srgbClr val="000000"/>
                    </a:solidFill>
                    <a:latin typeface="Arial"/>
                  </a:rPr>
                  <a:t>VPP (mm/s)</a:t>
                </a:r>
              </a:p>
            </c:rich>
          </c:tx>
          <c:layout/>
          <c:overlay val="1"/>
        </c:title>
        <c:numFmt formatCode="0" sourceLinked="0"/>
        <c:majorTickMark val="out"/>
        <c:minorTickMark val="none"/>
        <c:tickLblPos val="nextTo"/>
        <c:spPr>
          <a:ln w="12700" cap="flat">
            <a:solidFill>
              <a:srgbClr val="000000"/>
            </a:solidFill>
            <a:prstDash val="solid"/>
            <a:round/>
          </a:ln>
        </c:spPr>
        <c:txPr>
          <a:bodyPr rot="0"/>
          <a:lstStyle/>
          <a:p>
            <a:pPr>
              <a:defRPr b="1" i="0" strike="noStrike" sz="800" u="none">
                <a:solidFill>
                  <a:srgbClr val="000090"/>
                </a:solidFill>
                <a:latin typeface="Arial"/>
              </a:defRPr>
            </a:pPr>
          </a:p>
        </c:txPr>
        <c:crossAx val="2094734552"/>
        <c:crosses val="autoZero"/>
        <c:crossBetween val="between"/>
        <c:majorUnit val="198.75"/>
        <c:minorUnit val="99.375"/>
      </c:valAx>
      <c:spPr>
        <a:noFill/>
        <a:ln w="12700" cap="flat">
          <a:noFill/>
          <a:miter lim="400000"/>
        </a:ln>
        <a:effectLst/>
      </c:spPr>
    </c:plotArea>
    <c:plotVisOnly val="1"/>
    <c:dispBlanksAs val="gap"/>
  </c:chart>
  <c:spPr>
    <a:gradFill flip="none" rotWithShape="1">
      <a:gsLst>
        <a:gs pos="0">
          <a:srgbClr val="1E0000"/>
        </a:gs>
        <a:gs pos="100000">
          <a:srgbClr val="410000"/>
        </a:gs>
      </a:gsLst>
      <a:lin ang="5400000" scaled="0"/>
    </a:gradFill>
    <a:ln>
      <a:noFill/>
    </a:ln>
    <a:effectLst/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/Relationships>
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2.xml"/></Relationships>

</file>

<file path=xl/drawings/_rels/drawing3.xml.rels><?xml version="1.0" encoding="UTF-8"?>
<Relationships xmlns="http://schemas.openxmlformats.org/package/2006/relationships"><Relationship Id="rId1" Type="http://schemas.openxmlformats.org/officeDocument/2006/relationships/chart" Target="../charts/chart3.xml"/></Relationships>

</file>

<file path=xl/drawings/_rels/drawing4.xml.rels><?xml version="1.0" encoding="UTF-8"?>
<Relationships xmlns="http://schemas.openxmlformats.org/package/2006/relationships"><Relationship Id="rId1" Type="http://schemas.openxmlformats.org/officeDocument/2006/relationships/chart" Target="../charts/chart4.xml"/></Relationships>
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1</xdr:col>
      <xdr:colOff>1161144</xdr:colOff>
      <xdr:row>64</xdr:row>
      <xdr:rowOff>394354</xdr:rowOff>
    </xdr:from>
    <xdr:to>
      <xdr:col>2</xdr:col>
      <xdr:colOff>0</xdr:colOff>
      <xdr:row>64</xdr:row>
      <xdr:rowOff>394354</xdr:rowOff>
    </xdr:to>
    <xdr:sp>
      <xdr:nvSpPr>
        <xdr:cNvPr id="2" name="Línea"/>
        <xdr:cNvSpPr/>
      </xdr:nvSpPr>
      <xdr:spPr>
        <a:xfrm>
          <a:off x="1859644" y="9747904"/>
          <a:ext cx="2026557" cy="1"/>
        </a:xfrm>
        <a:prstGeom prst="line">
          <a:avLst/>
        </a:prstGeom>
        <a:noFill/>
        <a:ln w="22225" cap="flat">
          <a:solidFill>
            <a:srgbClr val="000000"/>
          </a:solidFill>
          <a:prstDash val="solid"/>
          <a:round/>
        </a:ln>
        <a:effectLst/>
      </xdr:spPr>
      <xdr:txBody>
        <a:bodyPr/>
        <a:lstStyle/>
        <a:p>
          <a:pPr/>
        </a:p>
      </xdr:txBody>
    </xdr:sp>
    <xdr:clientData/>
  </xdr:twoCellAnchor>
  <xdr:twoCellAnchor>
    <xdr:from>
      <xdr:col>5</xdr:col>
      <xdr:colOff>332168</xdr:colOff>
      <xdr:row>3</xdr:row>
      <xdr:rowOff>69942</xdr:rowOff>
    </xdr:from>
    <xdr:to>
      <xdr:col>15</xdr:col>
      <xdr:colOff>106232</xdr:colOff>
      <xdr:row>35</xdr:row>
      <xdr:rowOff>250508</xdr:rowOff>
    </xdr:to>
    <xdr:graphicFrame>
      <xdr:nvGraphicFramePr>
        <xdr:cNvPr id="3" name="Gráfica de dispersión"/>
        <xdr:cNvGraphicFramePr/>
      </xdr:nvGraphicFramePr>
      <xdr:xfrm>
        <a:off x="6313868" y="567147"/>
        <a:ext cx="7863965" cy="3977232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1"/>
        </a:graphicData>
      </a:graphic>
    </xdr:graphicFrame>
    <xdr:clientData/>
  </xdr:twoCellAnchor>
</xdr:wsDr>
</file>

<file path=xl/drawings/drawing2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1</xdr:col>
      <xdr:colOff>1161144</xdr:colOff>
      <xdr:row>56</xdr:row>
      <xdr:rowOff>394353</xdr:rowOff>
    </xdr:from>
    <xdr:to>
      <xdr:col>2</xdr:col>
      <xdr:colOff>0</xdr:colOff>
      <xdr:row>56</xdr:row>
      <xdr:rowOff>394353</xdr:rowOff>
    </xdr:to>
    <xdr:sp>
      <xdr:nvSpPr>
        <xdr:cNvPr id="5" name="Línea"/>
        <xdr:cNvSpPr/>
      </xdr:nvSpPr>
      <xdr:spPr>
        <a:xfrm>
          <a:off x="1859644" y="9359283"/>
          <a:ext cx="2026557" cy="1"/>
        </a:xfrm>
        <a:prstGeom prst="line">
          <a:avLst/>
        </a:prstGeom>
        <a:noFill/>
        <a:ln w="22225" cap="flat">
          <a:solidFill>
            <a:srgbClr val="000000"/>
          </a:solidFill>
          <a:prstDash val="solid"/>
          <a:round/>
        </a:ln>
        <a:effectLst/>
      </xdr:spPr>
      <xdr:txBody>
        <a:bodyPr/>
        <a:lstStyle/>
        <a:p>
          <a:pPr/>
        </a:p>
      </xdr:txBody>
    </xdr:sp>
    <xdr:clientData/>
  </xdr:twoCellAnchor>
  <xdr:twoCellAnchor>
    <xdr:from>
      <xdr:col>5</xdr:col>
      <xdr:colOff>184984</xdr:colOff>
      <xdr:row>3</xdr:row>
      <xdr:rowOff>110011</xdr:rowOff>
    </xdr:from>
    <xdr:to>
      <xdr:col>13</xdr:col>
      <xdr:colOff>145583</xdr:colOff>
      <xdr:row>26</xdr:row>
      <xdr:rowOff>95697</xdr:rowOff>
    </xdr:to>
    <xdr:graphicFrame>
      <xdr:nvGraphicFramePr>
        <xdr:cNvPr id="6" name="Gráfica de dispersión"/>
        <xdr:cNvGraphicFramePr/>
      </xdr:nvGraphicFramePr>
      <xdr:xfrm>
        <a:off x="6166684" y="607216"/>
        <a:ext cx="6539200" cy="3264192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1"/>
        </a:graphicData>
      </a:graphic>
    </xdr:graphicFrame>
    <xdr:clientData/>
  </xdr:twoCellAnchor>
</xdr:wsDr>
</file>

<file path=xl/drawings/drawing3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1</xdr:col>
      <xdr:colOff>1161144</xdr:colOff>
      <xdr:row>56</xdr:row>
      <xdr:rowOff>394353</xdr:rowOff>
    </xdr:from>
    <xdr:to>
      <xdr:col>2</xdr:col>
      <xdr:colOff>0</xdr:colOff>
      <xdr:row>56</xdr:row>
      <xdr:rowOff>394353</xdr:rowOff>
    </xdr:to>
    <xdr:sp>
      <xdr:nvSpPr>
        <xdr:cNvPr id="8" name="Línea"/>
        <xdr:cNvSpPr/>
      </xdr:nvSpPr>
      <xdr:spPr>
        <a:xfrm>
          <a:off x="1859644" y="9229743"/>
          <a:ext cx="2026557" cy="1"/>
        </a:xfrm>
        <a:prstGeom prst="line">
          <a:avLst/>
        </a:prstGeom>
        <a:noFill/>
        <a:ln w="22225" cap="flat">
          <a:solidFill>
            <a:srgbClr val="000000"/>
          </a:solidFill>
          <a:prstDash val="solid"/>
          <a:round/>
        </a:ln>
        <a:effectLst/>
      </xdr:spPr>
      <xdr:txBody>
        <a:bodyPr/>
        <a:lstStyle/>
        <a:p>
          <a:pPr/>
        </a:p>
      </xdr:txBody>
    </xdr:sp>
    <xdr:clientData/>
  </xdr:twoCellAnchor>
  <xdr:twoCellAnchor>
    <xdr:from>
      <xdr:col>5</xdr:col>
      <xdr:colOff>171448</xdr:colOff>
      <xdr:row>3</xdr:row>
      <xdr:rowOff>301499</xdr:rowOff>
    </xdr:from>
    <xdr:to>
      <xdr:col>14</xdr:col>
      <xdr:colOff>492364</xdr:colOff>
      <xdr:row>30</xdr:row>
      <xdr:rowOff>67986</xdr:rowOff>
    </xdr:to>
    <xdr:graphicFrame>
      <xdr:nvGraphicFramePr>
        <xdr:cNvPr id="9" name="Gráfica de dispersión"/>
        <xdr:cNvGraphicFramePr/>
      </xdr:nvGraphicFramePr>
      <xdr:xfrm>
        <a:off x="6153148" y="798704"/>
        <a:ext cx="7712317" cy="3707933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1"/>
        </a:graphicData>
      </a:graphic>
    </xdr:graphicFrame>
    <xdr:clientData/>
  </xdr:twoCellAnchor>
</xdr:wsDr>
</file>

<file path=xl/drawings/drawing4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6</xdr:col>
      <xdr:colOff>1160673</xdr:colOff>
      <xdr:row>62</xdr:row>
      <xdr:rowOff>379390</xdr:rowOff>
    </xdr:from>
    <xdr:to>
      <xdr:col>6</xdr:col>
      <xdr:colOff>3184735</xdr:colOff>
      <xdr:row>62</xdr:row>
      <xdr:rowOff>379390</xdr:rowOff>
    </xdr:to>
    <xdr:sp>
      <xdr:nvSpPr>
        <xdr:cNvPr id="11" name="Línea"/>
        <xdr:cNvSpPr/>
      </xdr:nvSpPr>
      <xdr:spPr>
        <a:xfrm>
          <a:off x="5961273" y="7816510"/>
          <a:ext cx="2024063" cy="1"/>
        </a:xfrm>
        <a:prstGeom prst="line">
          <a:avLst/>
        </a:prstGeom>
        <a:noFill/>
        <a:ln w="22225" cap="flat">
          <a:solidFill>
            <a:srgbClr val="000000"/>
          </a:solidFill>
          <a:prstDash val="solid"/>
          <a:round/>
        </a:ln>
        <a:effectLst/>
      </xdr:spPr>
      <xdr:txBody>
        <a:bodyPr/>
        <a:lstStyle/>
        <a:p>
          <a:pPr/>
        </a:p>
      </xdr:txBody>
    </xdr:sp>
    <xdr:clientData/>
  </xdr:twoCellAnchor>
  <xdr:twoCellAnchor>
    <xdr:from>
      <xdr:col>5</xdr:col>
      <xdr:colOff>388790</xdr:colOff>
      <xdr:row>3</xdr:row>
      <xdr:rowOff>300971</xdr:rowOff>
    </xdr:from>
    <xdr:to>
      <xdr:col>12</xdr:col>
      <xdr:colOff>25331</xdr:colOff>
      <xdr:row>47</xdr:row>
      <xdr:rowOff>115669</xdr:rowOff>
    </xdr:to>
    <xdr:graphicFrame>
      <xdr:nvGraphicFramePr>
        <xdr:cNvPr id="12" name="Gráfica de dispersión"/>
        <xdr:cNvGraphicFramePr/>
      </xdr:nvGraphicFramePr>
      <xdr:xfrm>
        <a:off x="4490890" y="798176"/>
        <a:ext cx="8196342" cy="4811514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1"/>
        </a:graphicData>
      </a:graphic>
    </xdr:graphicFrame>
    <xdr:clientData/>
  </xdr:twoCellAnchor>
  <xdr:twoCellAnchor>
    <xdr:from>
      <xdr:col>6</xdr:col>
      <xdr:colOff>304443</xdr:colOff>
      <xdr:row>13</xdr:row>
      <xdr:rowOff>12266</xdr:rowOff>
    </xdr:from>
    <xdr:to>
      <xdr:col>11</xdr:col>
      <xdr:colOff>1533306</xdr:colOff>
      <xdr:row>25</xdr:row>
      <xdr:rowOff>80412</xdr:rowOff>
    </xdr:to>
    <xdr:sp>
      <xdr:nvSpPr>
        <xdr:cNvPr id="13" name="Rectángulo"/>
        <xdr:cNvSpPr/>
      </xdr:nvSpPr>
      <xdr:spPr>
        <a:xfrm>
          <a:off x="5105043" y="1715336"/>
          <a:ext cx="7553464" cy="974927"/>
        </a:xfrm>
        <a:prstGeom prst="rect">
          <a:avLst/>
        </a:prstGeom>
        <a:noFill/>
        <a:ln w="25400" cap="flat">
          <a:solidFill>
            <a:srgbClr val="000090"/>
          </a:solidFill>
          <a:prstDash val="solid"/>
          <a:round/>
        </a:ln>
        <a:effectLst/>
      </xdr:spPr>
      <xdr:txBody>
        <a:bodyPr/>
        <a:lstStyle/>
        <a:p>
          <a:pPr/>
        </a:p>
      </xdr:txBody>
    </xdr:sp>
    <xdr:clientData/>
  </xdr:twoCellAnchor>
  <xdr:twoCellAnchor>
    <xdr:from>
      <xdr:col>6</xdr:col>
      <xdr:colOff>1388080</xdr:colOff>
      <xdr:row>25</xdr:row>
      <xdr:rowOff>126904</xdr:rowOff>
    </xdr:from>
    <xdr:to>
      <xdr:col>6</xdr:col>
      <xdr:colOff>1388080</xdr:colOff>
      <xdr:row>44</xdr:row>
      <xdr:rowOff>60216</xdr:rowOff>
    </xdr:to>
    <xdr:sp>
      <xdr:nvSpPr>
        <xdr:cNvPr id="14" name="Línea"/>
        <xdr:cNvSpPr/>
      </xdr:nvSpPr>
      <xdr:spPr>
        <a:xfrm flipV="1">
          <a:off x="6188680" y="2736754"/>
          <a:ext cx="1" cy="2428863"/>
        </a:xfrm>
        <a:prstGeom prst="line">
          <a:avLst/>
        </a:prstGeom>
        <a:noFill/>
        <a:ln w="15875" cap="flat">
          <a:solidFill>
            <a:srgbClr val="003366"/>
          </a:solidFill>
          <a:prstDash val="solid"/>
          <a:round/>
          <a:tailEnd type="triangle" w="med" len="med"/>
        </a:ln>
        <a:effectLst/>
      </xdr:spPr>
      <xdr:txBody>
        <a:bodyPr/>
        <a:lstStyle/>
        <a:p>
          <a:pPr/>
        </a:p>
      </xdr:txBody>
    </xdr:sp>
    <xdr:clientData/>
  </xdr:twoCellAnchor>
  <xdr:twoCellAnchor>
    <xdr:from>
      <xdr:col>6</xdr:col>
      <xdr:colOff>1168366</xdr:colOff>
      <xdr:row>13</xdr:row>
      <xdr:rowOff>12266</xdr:rowOff>
    </xdr:from>
    <xdr:to>
      <xdr:col>6</xdr:col>
      <xdr:colOff>1168366</xdr:colOff>
      <xdr:row>44</xdr:row>
      <xdr:rowOff>60216</xdr:rowOff>
    </xdr:to>
    <xdr:sp>
      <xdr:nvSpPr>
        <xdr:cNvPr id="15" name="Línea"/>
        <xdr:cNvSpPr/>
      </xdr:nvSpPr>
      <xdr:spPr>
        <a:xfrm flipV="1">
          <a:off x="5968966" y="1715336"/>
          <a:ext cx="1" cy="3450281"/>
        </a:xfrm>
        <a:prstGeom prst="line">
          <a:avLst/>
        </a:prstGeom>
        <a:noFill/>
        <a:ln w="15875" cap="flat">
          <a:solidFill>
            <a:srgbClr val="003366"/>
          </a:solidFill>
          <a:prstDash val="solid"/>
          <a:round/>
          <a:tailEnd type="triangle" w="med" len="med"/>
        </a:ln>
        <a:effectLst/>
      </xdr:spPr>
      <xdr:txBody>
        <a:bodyPr/>
        <a:lstStyle/>
        <a:p>
          <a:pPr/>
        </a:p>
      </xdr:txBody>
    </xdr:sp>
    <xdr:clientData/>
  </xdr:twoCellAnchor>
</xdr:wsDr>
</file>

<file path=xl/drawings/drawing5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1</xdr:col>
      <xdr:colOff>1161144</xdr:colOff>
      <xdr:row>76</xdr:row>
      <xdr:rowOff>60119</xdr:rowOff>
    </xdr:from>
    <xdr:to>
      <xdr:col>2</xdr:col>
      <xdr:colOff>0</xdr:colOff>
      <xdr:row>76</xdr:row>
      <xdr:rowOff>60119</xdr:rowOff>
    </xdr:to>
    <xdr:sp>
      <xdr:nvSpPr>
        <xdr:cNvPr id="17" name="Línea"/>
        <xdr:cNvSpPr/>
      </xdr:nvSpPr>
      <xdr:spPr>
        <a:xfrm>
          <a:off x="1859644" y="9905159"/>
          <a:ext cx="2026557" cy="1"/>
        </a:xfrm>
        <a:prstGeom prst="line">
          <a:avLst/>
        </a:prstGeom>
        <a:noFill/>
        <a:ln w="22225" cap="flat">
          <a:solidFill>
            <a:srgbClr val="000000"/>
          </a:solidFill>
          <a:prstDash val="solid"/>
          <a:round/>
        </a:ln>
        <a:effectLst/>
      </xdr:spPr>
      <xdr:txBody>
        <a:bodyPr/>
        <a:lstStyle/>
        <a:p>
          <a:pPr/>
        </a:p>
      </xdr:txBody>
    </xdr:sp>
    <xdr:clientData/>
  </xdr:twoCellAnchor>
  <xdr:twoCellAnchor>
    <xdr:from>
      <xdr:col>1</xdr:col>
      <xdr:colOff>28016</xdr:colOff>
      <xdr:row>2</xdr:row>
      <xdr:rowOff>45900</xdr:rowOff>
    </xdr:from>
    <xdr:to>
      <xdr:col>8</xdr:col>
      <xdr:colOff>396180</xdr:colOff>
      <xdr:row>41</xdr:row>
      <xdr:rowOff>15299</xdr:rowOff>
    </xdr:to>
    <xdr:pic>
      <xdr:nvPicPr>
        <xdr:cNvPr id="18" name="image.pdf" descr="image.pdf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726516" y="304980"/>
          <a:ext cx="7746865" cy="502146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</xdr:col>
      <xdr:colOff>255265</xdr:colOff>
      <xdr:row>45</xdr:row>
      <xdr:rowOff>15299</xdr:rowOff>
    </xdr:from>
    <xdr:to>
      <xdr:col>10</xdr:col>
      <xdr:colOff>531316</xdr:colOff>
      <xdr:row>67</xdr:row>
      <xdr:rowOff>117231</xdr:rowOff>
    </xdr:to>
    <xdr:pic>
      <xdr:nvPicPr>
        <xdr:cNvPr id="19" name="image.pdf" descr="image.pdf"/>
        <xdr:cNvPicPr>
          <a:picLocks noChangeAspect="1"/>
        </xdr:cNvPicPr>
      </xdr:nvPicPr>
      <xdr:blipFill>
        <a:blip r:embed="rId2">
          <a:extLst/>
        </a:blip>
        <a:stretch>
          <a:fillRect/>
        </a:stretch>
      </xdr:blipFill>
      <xdr:spPr>
        <a:xfrm>
          <a:off x="953765" y="5844599"/>
          <a:ext cx="9191452" cy="2951813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e Office">
  <a:themeElements>
    <a:clrScheme name="Tema d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Tema d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ema d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</Relationships>
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</Relationships>
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</Relationships>
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W69"/>
  <sheetViews>
    <sheetView workbookViewId="0" showGridLines="0" defaultGridColor="1"/>
  </sheetViews>
  <sheetFormatPr defaultColWidth="11" defaultRowHeight="10.2" customHeight="1" outlineLevelRow="0" outlineLevelCol="0"/>
  <cols>
    <col min="1" max="1" width="11" style="1" customWidth="1"/>
    <col min="2" max="2" width="50.2109" style="1" customWidth="1"/>
    <col min="3" max="8" width="11" style="1" customWidth="1"/>
    <col min="9" max="9" width="13.2109" style="1" customWidth="1"/>
    <col min="10" max="10" width="11" style="1" customWidth="1"/>
    <col min="11" max="11" width="11.2109" style="1" customWidth="1"/>
    <col min="12" max="12" width="24.2109" style="1" customWidth="1"/>
    <col min="13" max="13" width="11" style="1" customWidth="1"/>
    <col min="14" max="14" width="12.8125" style="1" customWidth="1"/>
    <col min="15" max="15" width="11" style="1" customWidth="1"/>
    <col min="16" max="16" width="13.2109" style="1" customWidth="1"/>
    <col min="17" max="23" width="11" style="1" customWidth="1"/>
    <col min="24" max="16384" width="11" style="1" customWidth="1"/>
  </cols>
  <sheetData>
    <row r="1" ht="10.2" customHeight="1">
      <c r="A1" s="2"/>
      <c r="B1" s="3"/>
      <c r="C1" s="2"/>
      <c r="D1" s="2"/>
      <c r="E1" s="2"/>
      <c r="F1" s="2"/>
      <c r="G1" s="2"/>
      <c r="H1" s="2"/>
      <c r="I1" s="3"/>
      <c r="J1" s="2"/>
      <c r="K1" s="3"/>
      <c r="L1" s="3"/>
      <c r="M1" s="2"/>
      <c r="N1" s="3"/>
      <c r="O1" s="2"/>
      <c r="P1" s="3"/>
      <c r="Q1" s="2"/>
      <c r="R1" s="2"/>
      <c r="S1" s="2"/>
      <c r="T1" s="2"/>
      <c r="U1" s="2"/>
      <c r="V1" s="2"/>
      <c r="W1" s="2"/>
    </row>
    <row r="2" ht="10.2" customHeight="1">
      <c r="A2" s="4"/>
      <c r="B2" s="5"/>
      <c r="C2" s="4"/>
      <c r="D2" s="4"/>
      <c r="E2" s="4"/>
      <c r="F2" s="2"/>
      <c r="G2" s="2"/>
      <c r="H2" s="2"/>
      <c r="I2" s="3"/>
      <c r="J2" s="2"/>
      <c r="K2" s="3"/>
      <c r="L2" s="3"/>
      <c r="M2" s="2"/>
      <c r="N2" s="3"/>
      <c r="O2" s="2"/>
      <c r="P2" s="3"/>
      <c r="Q2" s="2"/>
      <c r="R2" s="2"/>
      <c r="S2" s="2"/>
      <c r="T2" s="2"/>
      <c r="U2" s="2"/>
      <c r="V2" s="2"/>
      <c r="W2" s="2"/>
    </row>
    <row r="3" ht="18.75" customHeight="1">
      <c r="A3" t="s" s="6">
        <v>0</v>
      </c>
      <c r="B3" s="7"/>
      <c r="C3" s="7"/>
      <c r="D3" s="7"/>
      <c r="E3" s="7"/>
      <c r="F3" s="8"/>
      <c r="G3" s="2"/>
      <c r="H3" s="2"/>
      <c r="I3" s="3"/>
      <c r="J3" s="2"/>
      <c r="K3" s="3"/>
      <c r="L3" s="3"/>
      <c r="M3" s="2"/>
      <c r="N3" s="3"/>
      <c r="O3" s="2"/>
      <c r="P3" s="3"/>
      <c r="Q3" s="2"/>
      <c r="R3" s="2"/>
      <c r="S3" s="2"/>
      <c r="T3" s="2"/>
      <c r="U3" s="2"/>
      <c r="V3" s="2"/>
      <c r="W3" s="2"/>
    </row>
    <row r="4" ht="33.75" customHeight="1">
      <c r="A4" t="s" s="6">
        <v>1</v>
      </c>
      <c r="B4" t="s" s="6">
        <v>2</v>
      </c>
      <c r="C4" t="s" s="6">
        <v>3</v>
      </c>
      <c r="D4" t="s" s="6">
        <v>4</v>
      </c>
      <c r="E4" t="s" s="6">
        <v>5</v>
      </c>
      <c r="F4" s="8"/>
      <c r="G4" s="2"/>
      <c r="H4" s="2"/>
      <c r="I4" s="3"/>
      <c r="J4" s="2"/>
      <c r="K4" s="3"/>
      <c r="L4" s="3"/>
      <c r="M4" s="2"/>
      <c r="N4" s="3"/>
      <c r="O4" s="2"/>
      <c r="P4" s="3"/>
      <c r="Q4" s="2"/>
      <c r="R4" s="2"/>
      <c r="S4" s="2"/>
      <c r="T4" s="2"/>
      <c r="U4" s="2"/>
      <c r="V4" s="2"/>
      <c r="W4" s="2"/>
    </row>
    <row r="5" ht="10.2" customHeight="1">
      <c r="A5" s="9">
        <v>1</v>
      </c>
      <c r="B5" s="10">
        <v>13.2</v>
      </c>
      <c r="C5" s="9">
        <v>12.2</v>
      </c>
      <c r="D5" s="9">
        <v>42</v>
      </c>
      <c r="E5" s="11">
        <f>D5/POWER(C5,0.5)</f>
        <v>12.0245650205912</v>
      </c>
      <c r="F5" s="8"/>
      <c r="G5" s="2"/>
      <c r="H5" s="2"/>
      <c r="I5" s="3"/>
      <c r="J5" s="2"/>
      <c r="K5" s="3"/>
      <c r="L5" s="3"/>
      <c r="M5" s="2"/>
      <c r="N5" s="3"/>
      <c r="O5" s="2"/>
      <c r="P5" s="3"/>
      <c r="Q5" s="2"/>
      <c r="R5" s="2"/>
      <c r="S5" s="2"/>
      <c r="T5" s="2"/>
      <c r="U5" s="2"/>
      <c r="V5" s="2"/>
      <c r="W5" s="2"/>
    </row>
    <row r="6" ht="10.2" customHeight="1">
      <c r="A6" s="9">
        <v>2</v>
      </c>
      <c r="B6" s="10">
        <v>9.140000000000001</v>
      </c>
      <c r="C6" s="9">
        <v>12.2</v>
      </c>
      <c r="D6" s="9">
        <v>42</v>
      </c>
      <c r="E6" s="11">
        <f>D6/POWER(C6,0.5)</f>
        <v>12.0245650205912</v>
      </c>
      <c r="F6" s="8"/>
      <c r="G6" s="2"/>
      <c r="H6" s="2"/>
      <c r="I6" s="3"/>
      <c r="J6" s="2"/>
      <c r="K6" s="3"/>
      <c r="L6" s="3"/>
      <c r="M6" s="2"/>
      <c r="N6" s="3"/>
      <c r="O6" s="2"/>
      <c r="P6" s="3"/>
      <c r="Q6" s="2"/>
      <c r="R6" s="2"/>
      <c r="S6" s="2"/>
      <c r="T6" s="2"/>
      <c r="U6" s="2"/>
      <c r="V6" s="2"/>
      <c r="W6" s="2"/>
    </row>
    <row r="7" ht="10.2" customHeight="1">
      <c r="A7" s="9">
        <v>3</v>
      </c>
      <c r="B7" s="10">
        <v>14.6</v>
      </c>
      <c r="C7" s="9">
        <v>12.2</v>
      </c>
      <c r="D7" s="9">
        <v>32.1</v>
      </c>
      <c r="E7" s="11">
        <f>D7/POWER(C7,0.5)</f>
        <v>9.19020326573758</v>
      </c>
      <c r="F7" s="8"/>
      <c r="G7" s="2"/>
      <c r="H7" s="2"/>
      <c r="I7" s="3"/>
      <c r="J7" s="2"/>
      <c r="K7" s="3"/>
      <c r="L7" s="3"/>
      <c r="M7" s="2"/>
      <c r="N7" s="3"/>
      <c r="O7" s="2"/>
      <c r="P7" s="3"/>
      <c r="Q7" s="2"/>
      <c r="R7" s="2"/>
      <c r="S7" s="2"/>
      <c r="T7" s="2"/>
      <c r="U7" s="2"/>
      <c r="V7" s="2"/>
      <c r="W7" s="2"/>
    </row>
    <row r="8" ht="10.2" customHeight="1">
      <c r="A8" s="9">
        <v>4</v>
      </c>
      <c r="B8" s="10">
        <v>15.6</v>
      </c>
      <c r="C8" s="9">
        <v>12.2</v>
      </c>
      <c r="D8" s="9">
        <v>24.5</v>
      </c>
      <c r="E8" s="11">
        <f>D8/POWER(C8,0.5)</f>
        <v>7.01432959534489</v>
      </c>
      <c r="F8" s="8"/>
      <c r="G8" s="2"/>
      <c r="H8" s="2"/>
      <c r="I8" s="3"/>
      <c r="J8" s="2"/>
      <c r="K8" s="3"/>
      <c r="L8" s="3"/>
      <c r="M8" s="2"/>
      <c r="N8" s="3"/>
      <c r="O8" s="2"/>
      <c r="P8" s="3"/>
      <c r="Q8" s="2"/>
      <c r="R8" s="2"/>
      <c r="S8" s="2"/>
      <c r="T8" s="2"/>
      <c r="U8" s="2"/>
      <c r="V8" s="2"/>
      <c r="W8" s="2"/>
    </row>
    <row r="9" ht="10.2" customHeight="1">
      <c r="A9" s="9">
        <v>5</v>
      </c>
      <c r="B9" s="10">
        <v>16.6</v>
      </c>
      <c r="C9" s="9">
        <v>4.2</v>
      </c>
      <c r="D9" s="9">
        <v>22</v>
      </c>
      <c r="E9" s="11">
        <f>D9/POWER(C9,0.5)</f>
        <v>10.7349008024339</v>
      </c>
      <c r="F9" s="8"/>
      <c r="G9" s="2"/>
      <c r="H9" s="2"/>
      <c r="I9" s="3"/>
      <c r="J9" s="2"/>
      <c r="K9" s="3"/>
      <c r="L9" s="3"/>
      <c r="M9" s="2"/>
      <c r="N9" s="3"/>
      <c r="O9" s="2"/>
      <c r="P9" s="3"/>
      <c r="Q9" s="2"/>
      <c r="R9" s="2"/>
      <c r="S9" s="2"/>
      <c r="T9" s="2"/>
      <c r="U9" s="2"/>
      <c r="V9" s="2"/>
      <c r="W9" s="2"/>
    </row>
    <row r="10" ht="10.2" customHeight="1">
      <c r="A10" s="9">
        <v>6</v>
      </c>
      <c r="B10" s="10">
        <v>12.7</v>
      </c>
      <c r="C10" s="9">
        <v>11.6</v>
      </c>
      <c r="D10" s="9">
        <v>43</v>
      </c>
      <c r="E10" s="11">
        <f>D10/POWER(C10,0.5)</f>
        <v>12.6252347195661</v>
      </c>
      <c r="F10" s="8"/>
      <c r="G10" s="2"/>
      <c r="H10" s="2"/>
      <c r="I10" s="3"/>
      <c r="J10" s="2"/>
      <c r="K10" s="3"/>
      <c r="L10" s="3"/>
      <c r="M10" s="2"/>
      <c r="N10" s="3"/>
      <c r="O10" s="2"/>
      <c r="P10" s="3"/>
      <c r="Q10" s="2"/>
      <c r="R10" s="2"/>
      <c r="S10" s="2"/>
      <c r="T10" s="2"/>
      <c r="U10" s="2"/>
      <c r="V10" s="2"/>
      <c r="W10" s="2"/>
    </row>
    <row r="11" ht="10.2" customHeight="1" hidden="1">
      <c r="A11" s="9">
        <v>7</v>
      </c>
      <c r="B11" s="10">
        <v>18.4</v>
      </c>
      <c r="C11" s="9">
        <v>4.2</v>
      </c>
      <c r="D11" s="9">
        <v>34</v>
      </c>
      <c r="E11" s="11">
        <f>D11/POWER(C11,0.5)</f>
        <v>16.5903012401251</v>
      </c>
      <c r="F11" s="8"/>
      <c r="G11" s="2"/>
      <c r="H11" s="2"/>
      <c r="I11" s="3"/>
      <c r="J11" s="2"/>
      <c r="K11" s="3"/>
      <c r="L11" s="3"/>
      <c r="M11" s="2"/>
      <c r="N11" s="3"/>
      <c r="O11" s="2"/>
      <c r="P11" s="3"/>
      <c r="Q11" s="2"/>
      <c r="R11" s="2"/>
      <c r="S11" s="2"/>
      <c r="T11" s="2"/>
      <c r="U11" s="2"/>
      <c r="V11" s="2"/>
      <c r="W11" s="2"/>
    </row>
    <row r="12" ht="10.2" customHeight="1" hidden="1">
      <c r="A12" s="9">
        <v>8</v>
      </c>
      <c r="B12" s="10">
        <v>37.7</v>
      </c>
      <c r="C12" s="9">
        <v>11.6</v>
      </c>
      <c r="D12" s="9">
        <v>56</v>
      </c>
      <c r="E12" s="11">
        <f>D12/POWER(C12,0.5)</f>
        <v>16.4421661464117</v>
      </c>
      <c r="F12" s="8"/>
      <c r="G12" s="2"/>
      <c r="H12" s="2"/>
      <c r="I12" s="3"/>
      <c r="J12" s="2"/>
      <c r="K12" s="3"/>
      <c r="L12" s="3"/>
      <c r="M12" s="2"/>
      <c r="N12" s="3"/>
      <c r="O12" s="2"/>
      <c r="P12" s="3"/>
      <c r="Q12" s="2"/>
      <c r="R12" s="2"/>
      <c r="S12" s="2"/>
      <c r="T12" s="2"/>
      <c r="U12" s="2"/>
      <c r="V12" s="2"/>
      <c r="W12" s="2"/>
    </row>
    <row r="13" ht="10.2" customHeight="1" hidden="1">
      <c r="A13" s="9">
        <v>9</v>
      </c>
      <c r="B13" s="10">
        <v>18.3</v>
      </c>
      <c r="C13" s="9">
        <v>9.199999999999999</v>
      </c>
      <c r="D13" s="9">
        <v>13</v>
      </c>
      <c r="E13" s="11">
        <f>D13/POWER(C13,0.5)</f>
        <v>4.28597307707262</v>
      </c>
      <c r="F13" s="8"/>
      <c r="G13" s="2"/>
      <c r="H13" s="2"/>
      <c r="I13" s="3"/>
      <c r="J13" s="2"/>
      <c r="K13" s="3"/>
      <c r="L13" s="3"/>
      <c r="M13" s="2"/>
      <c r="N13" s="3"/>
      <c r="O13" s="2"/>
      <c r="P13" s="3"/>
      <c r="Q13" s="2"/>
      <c r="R13" s="2"/>
      <c r="S13" s="2"/>
      <c r="T13" s="2"/>
      <c r="U13" s="2"/>
      <c r="V13" s="2"/>
      <c r="W13" s="2"/>
    </row>
    <row r="14" ht="10.2" customHeight="1">
      <c r="A14" s="9">
        <v>10</v>
      </c>
      <c r="B14" s="10">
        <v>23</v>
      </c>
      <c r="C14" s="9">
        <v>9.199999999999999</v>
      </c>
      <c r="D14" s="9">
        <v>16.4</v>
      </c>
      <c r="E14" s="11">
        <f>D14/POWER(C14,0.5)</f>
        <v>5.40691988184545</v>
      </c>
      <c r="F14" s="8"/>
      <c r="G14" s="2"/>
      <c r="H14" s="2"/>
      <c r="I14" s="3"/>
      <c r="J14" s="2"/>
      <c r="K14" s="3"/>
      <c r="L14" s="3"/>
      <c r="M14" s="2"/>
      <c r="N14" s="3"/>
      <c r="O14" s="2"/>
      <c r="P14" s="3"/>
      <c r="Q14" s="2"/>
      <c r="R14" s="2"/>
      <c r="S14" s="2"/>
      <c r="T14" s="2"/>
      <c r="U14" s="2"/>
      <c r="V14" s="2"/>
      <c r="W14" s="2"/>
    </row>
    <row r="15" ht="10.2" customHeight="1">
      <c r="A15" s="9">
        <v>11</v>
      </c>
      <c r="B15" s="10">
        <v>13</v>
      </c>
      <c r="C15" s="9">
        <v>6.48</v>
      </c>
      <c r="D15" s="9">
        <v>19.7</v>
      </c>
      <c r="E15" s="11">
        <f>D15/POWER(C15,0.5)</f>
        <v>7.7388908829861</v>
      </c>
      <c r="F15" s="8"/>
      <c r="G15" s="2"/>
      <c r="H15" s="2"/>
      <c r="I15" s="3"/>
      <c r="J15" s="2"/>
      <c r="K15" s="3"/>
      <c r="L15" s="3"/>
      <c r="M15" s="2"/>
      <c r="N15" s="3"/>
      <c r="O15" s="2"/>
      <c r="P15" s="3"/>
      <c r="Q15" s="2"/>
      <c r="R15" s="2"/>
      <c r="S15" s="2"/>
      <c r="T15" s="2"/>
      <c r="U15" s="2"/>
      <c r="V15" s="2"/>
      <c r="W15" s="2"/>
    </row>
    <row r="16" ht="10.2" customHeight="1">
      <c r="A16" s="9">
        <v>12</v>
      </c>
      <c r="B16" s="10">
        <v>9.02</v>
      </c>
      <c r="C16" s="9">
        <v>6.48</v>
      </c>
      <c r="D16" s="9">
        <v>25</v>
      </c>
      <c r="E16" s="11">
        <f>D16/POWER(C16,0.5)</f>
        <v>9.820927516479831</v>
      </c>
      <c r="F16" s="8"/>
      <c r="G16" s="2"/>
      <c r="H16" s="2"/>
      <c r="I16" s="3"/>
      <c r="J16" s="2"/>
      <c r="K16" s="3"/>
      <c r="L16" s="3"/>
      <c r="M16" s="2"/>
      <c r="N16" s="3"/>
      <c r="O16" s="2"/>
      <c r="P16" s="3"/>
      <c r="Q16" s="2"/>
      <c r="R16" s="2"/>
      <c r="S16" s="2"/>
      <c r="T16" s="2"/>
      <c r="U16" s="2"/>
      <c r="V16" s="2"/>
      <c r="W16" s="2"/>
    </row>
    <row r="17" ht="10.2" customHeight="1">
      <c r="A17" s="9">
        <v>13</v>
      </c>
      <c r="B17" s="10">
        <v>6.35</v>
      </c>
      <c r="C17" s="9">
        <v>6.5</v>
      </c>
      <c r="D17" s="9">
        <v>51.7</v>
      </c>
      <c r="E17" s="11">
        <f>D17/POWER(C17,0.5)</f>
        <v>20.2784083732882</v>
      </c>
      <c r="F17" s="8"/>
      <c r="G17" s="2"/>
      <c r="H17" s="2"/>
      <c r="I17" s="3"/>
      <c r="J17" s="2"/>
      <c r="K17" s="3"/>
      <c r="L17" s="3"/>
      <c r="M17" s="2"/>
      <c r="N17" s="3"/>
      <c r="O17" s="2"/>
      <c r="P17" s="3"/>
      <c r="Q17" s="2"/>
      <c r="R17" s="2"/>
      <c r="S17" s="2"/>
      <c r="T17" s="2"/>
      <c r="U17" s="2"/>
      <c r="V17" s="2"/>
      <c r="W17" s="2"/>
    </row>
    <row r="18" ht="10.2" customHeight="1" hidden="1">
      <c r="A18" s="9">
        <v>14</v>
      </c>
      <c r="B18" s="10">
        <v>15.1</v>
      </c>
      <c r="C18" s="9">
        <v>6.5</v>
      </c>
      <c r="D18" s="9">
        <v>44.9</v>
      </c>
      <c r="E18" s="11">
        <f>D18/POWER(C18,0.5)</f>
        <v>17.6112289354089</v>
      </c>
      <c r="F18" s="8"/>
      <c r="G18" s="2"/>
      <c r="H18" s="2"/>
      <c r="I18" s="3"/>
      <c r="J18" s="2"/>
      <c r="K18" s="3"/>
      <c r="L18" s="3"/>
      <c r="M18" s="2"/>
      <c r="N18" s="3"/>
      <c r="O18" s="2"/>
      <c r="P18" s="3"/>
      <c r="Q18" s="2"/>
      <c r="R18" s="2"/>
      <c r="S18" s="2"/>
      <c r="T18" s="2"/>
      <c r="U18" s="2"/>
      <c r="V18" s="2"/>
      <c r="W18" s="2"/>
    </row>
    <row r="19" ht="10.2" customHeight="1">
      <c r="A19" s="9">
        <v>15</v>
      </c>
      <c r="B19" s="10">
        <v>39.2</v>
      </c>
      <c r="C19" s="9">
        <v>11.3</v>
      </c>
      <c r="D19" s="9">
        <v>17.6</v>
      </c>
      <c r="E19" s="11">
        <f>D19/POWER(C19,0.5)</f>
        <v>5.23568423231682</v>
      </c>
      <c r="F19" s="8"/>
      <c r="G19" s="2"/>
      <c r="H19" s="2"/>
      <c r="I19" s="3"/>
      <c r="J19" s="2"/>
      <c r="K19" s="3"/>
      <c r="L19" s="3"/>
      <c r="M19" s="2"/>
      <c r="N19" s="3"/>
      <c r="O19" s="2"/>
      <c r="P19" s="3"/>
      <c r="Q19" s="2"/>
      <c r="R19" s="2"/>
      <c r="S19" s="2"/>
      <c r="T19" s="2"/>
      <c r="U19" s="2"/>
      <c r="V19" s="2"/>
      <c r="W19" s="2"/>
    </row>
    <row r="20" ht="10.2" customHeight="1">
      <c r="A20" s="9">
        <v>16</v>
      </c>
      <c r="B20" s="10">
        <v>86.5</v>
      </c>
      <c r="C20" s="9">
        <v>11.3</v>
      </c>
      <c r="D20" s="9">
        <v>18</v>
      </c>
      <c r="E20" s="11">
        <f>D20/POWER(C20,0.5)</f>
        <v>5.35467705577857</v>
      </c>
      <c r="F20" s="8"/>
      <c r="G20" s="2"/>
      <c r="H20" s="2"/>
      <c r="I20" s="3"/>
      <c r="J20" s="2"/>
      <c r="K20" s="3"/>
      <c r="L20" s="3"/>
      <c r="M20" s="2"/>
      <c r="N20" s="3"/>
      <c r="O20" s="2"/>
      <c r="P20" s="3"/>
      <c r="Q20" s="2"/>
      <c r="R20" s="2"/>
      <c r="S20" s="2"/>
      <c r="T20" s="2"/>
      <c r="U20" s="2"/>
      <c r="V20" s="2"/>
      <c r="W20" s="2"/>
    </row>
    <row r="21" ht="10.2" customHeight="1">
      <c r="A21" s="9">
        <v>17</v>
      </c>
      <c r="B21" s="10">
        <v>8.51</v>
      </c>
      <c r="C21" s="9">
        <v>5.7</v>
      </c>
      <c r="D21" s="9">
        <v>29.3</v>
      </c>
      <c r="E21" s="11">
        <f>D21/POWER(C21,0.5)</f>
        <v>12.2724195129467</v>
      </c>
      <c r="F21" s="8"/>
      <c r="G21" s="2"/>
      <c r="H21" s="2"/>
      <c r="I21" s="3"/>
      <c r="J21" s="2"/>
      <c r="K21" s="3"/>
      <c r="L21" s="3"/>
      <c r="M21" s="2"/>
      <c r="N21" s="3"/>
      <c r="O21" s="2"/>
      <c r="P21" s="3"/>
      <c r="Q21" s="2"/>
      <c r="R21" s="2"/>
      <c r="S21" s="2"/>
      <c r="T21" s="2"/>
      <c r="U21" s="2"/>
      <c r="V21" s="2"/>
      <c r="W21" s="2"/>
    </row>
    <row r="22" ht="10.2" customHeight="1">
      <c r="A22" s="9">
        <v>18</v>
      </c>
      <c r="B22" s="10">
        <v>20.03</v>
      </c>
      <c r="C22" s="9">
        <v>5.7</v>
      </c>
      <c r="D22" s="9">
        <v>24.5</v>
      </c>
      <c r="E22" s="11">
        <f>D22/POWER(C22,0.5)</f>
        <v>10.2619207531465</v>
      </c>
      <c r="F22" s="8"/>
      <c r="G22" s="2"/>
      <c r="H22" s="2"/>
      <c r="I22" s="3"/>
      <c r="J22" s="2"/>
      <c r="K22" s="3"/>
      <c r="L22" s="3"/>
      <c r="M22" s="2"/>
      <c r="N22" s="3"/>
      <c r="O22" s="2"/>
      <c r="P22" s="3"/>
      <c r="Q22" s="2"/>
      <c r="R22" s="2"/>
      <c r="S22" s="2"/>
      <c r="T22" s="2"/>
      <c r="U22" s="2"/>
      <c r="V22" s="2"/>
      <c r="W22" s="2"/>
    </row>
    <row r="23" ht="10.2" customHeight="1" hidden="1">
      <c r="A23" s="9">
        <v>19</v>
      </c>
      <c r="B23" s="10">
        <v>6.35</v>
      </c>
      <c r="C23" s="9">
        <v>8.1</v>
      </c>
      <c r="D23" s="9">
        <v>32.4</v>
      </c>
      <c r="E23" s="11">
        <f>D23/POWER(C23,0.5)</f>
        <v>11.3841995766062</v>
      </c>
      <c r="F23" s="8"/>
      <c r="G23" s="2"/>
      <c r="H23" s="2"/>
      <c r="I23" s="3"/>
      <c r="J23" s="2"/>
      <c r="K23" s="3"/>
      <c r="L23" s="3"/>
      <c r="M23" s="2"/>
      <c r="N23" s="3"/>
      <c r="O23" s="2"/>
      <c r="P23" s="3"/>
      <c r="Q23" s="2"/>
      <c r="R23" s="2"/>
      <c r="S23" s="2"/>
      <c r="T23" s="2"/>
      <c r="U23" s="2"/>
      <c r="V23" s="2"/>
      <c r="W23" s="2"/>
    </row>
    <row r="24" ht="10.2" customHeight="1">
      <c r="A24" s="9">
        <v>20</v>
      </c>
      <c r="B24" s="10">
        <v>11</v>
      </c>
      <c r="C24" s="9">
        <v>8.1</v>
      </c>
      <c r="D24" s="9">
        <v>41.7</v>
      </c>
      <c r="E24" s="11">
        <f>D24/POWER(C24,0.5)</f>
        <v>14.6518864921135</v>
      </c>
      <c r="F24" s="8"/>
      <c r="G24" s="2"/>
      <c r="H24" s="2"/>
      <c r="I24" s="3"/>
      <c r="J24" s="2"/>
      <c r="K24" s="3"/>
      <c r="L24" s="3"/>
      <c r="M24" s="2"/>
      <c r="N24" s="3"/>
      <c r="O24" s="2"/>
      <c r="P24" s="3"/>
      <c r="Q24" s="2"/>
      <c r="R24" s="2"/>
      <c r="S24" s="2"/>
      <c r="T24" s="2"/>
      <c r="U24" s="2"/>
      <c r="V24" s="2"/>
      <c r="W24" s="2"/>
    </row>
    <row r="25" ht="10.2" customHeight="1">
      <c r="A25" s="9">
        <v>21</v>
      </c>
      <c r="B25" s="12"/>
      <c r="C25" s="13"/>
      <c r="D25" s="14"/>
      <c r="E25" s="11">
        <f>D25/POWER(C25,0.5)</f>
      </c>
      <c r="F25" s="8"/>
      <c r="G25" s="2"/>
      <c r="H25" s="2"/>
      <c r="I25" s="3"/>
      <c r="J25" s="2"/>
      <c r="K25" s="3"/>
      <c r="L25" s="3"/>
      <c r="M25" s="2"/>
      <c r="N25" s="3"/>
      <c r="O25" s="2"/>
      <c r="P25" s="3"/>
      <c r="Q25" s="2"/>
      <c r="R25" s="2"/>
      <c r="S25" s="2"/>
      <c r="T25" s="2"/>
      <c r="U25" s="2"/>
      <c r="V25" s="2"/>
      <c r="W25" s="2"/>
    </row>
    <row r="26" ht="10.2" customHeight="1">
      <c r="A26" s="9">
        <v>22</v>
      </c>
      <c r="B26" s="15"/>
      <c r="C26" s="2"/>
      <c r="D26" s="16"/>
      <c r="E26" s="11">
        <f>D26/POWER(C26,0.5)</f>
      </c>
      <c r="F26" s="8"/>
      <c r="G26" s="2"/>
      <c r="H26" s="2"/>
      <c r="I26" s="3"/>
      <c r="J26" s="2"/>
      <c r="K26" s="3"/>
      <c r="L26" s="3"/>
      <c r="M26" s="2"/>
      <c r="N26" s="3"/>
      <c r="O26" s="2"/>
      <c r="P26" s="3"/>
      <c r="Q26" s="2"/>
      <c r="R26" s="2"/>
      <c r="S26" s="2"/>
      <c r="T26" s="2"/>
      <c r="U26" s="2"/>
      <c r="V26" s="2"/>
      <c r="W26" s="2"/>
    </row>
    <row r="27" ht="10.2" customHeight="1">
      <c r="A27" s="9">
        <v>23</v>
      </c>
      <c r="B27" s="15"/>
      <c r="C27" s="2"/>
      <c r="D27" s="16"/>
      <c r="E27" s="11">
        <f>D27/POWER(C27,0.5)</f>
      </c>
      <c r="F27" s="8"/>
      <c r="G27" s="2"/>
      <c r="H27" s="2"/>
      <c r="I27" s="3"/>
      <c r="J27" s="2"/>
      <c r="K27" s="3"/>
      <c r="L27" s="3"/>
      <c r="M27" s="2"/>
      <c r="N27" s="3"/>
      <c r="O27" s="2"/>
      <c r="P27" s="3"/>
      <c r="Q27" s="2"/>
      <c r="R27" s="2"/>
      <c r="S27" s="2"/>
      <c r="T27" s="2"/>
      <c r="U27" s="2"/>
      <c r="V27" s="2"/>
      <c r="W27" s="2"/>
    </row>
    <row r="28" ht="10.2" customHeight="1">
      <c r="A28" s="9">
        <v>24</v>
      </c>
      <c r="B28" s="15"/>
      <c r="C28" s="2"/>
      <c r="D28" s="16"/>
      <c r="E28" s="11">
        <f>D28/POWER(C28,0.5)</f>
      </c>
      <c r="F28" s="8"/>
      <c r="G28" s="2"/>
      <c r="H28" s="2"/>
      <c r="I28" s="3"/>
      <c r="J28" s="2"/>
      <c r="K28" s="3"/>
      <c r="L28" s="3"/>
      <c r="M28" s="2"/>
      <c r="N28" s="3"/>
      <c r="O28" s="2"/>
      <c r="P28" s="3"/>
      <c r="Q28" s="2"/>
      <c r="R28" s="2"/>
      <c r="S28" s="2"/>
      <c r="T28" s="2"/>
      <c r="U28" s="2"/>
      <c r="V28" s="2"/>
      <c r="W28" s="2"/>
    </row>
    <row r="29" ht="10.2" customHeight="1">
      <c r="A29" s="9">
        <v>25</v>
      </c>
      <c r="B29" s="15"/>
      <c r="C29" s="2"/>
      <c r="D29" s="16"/>
      <c r="E29" s="11">
        <f>D29/POWER(C29,0.5)</f>
      </c>
      <c r="F29" s="8"/>
      <c r="G29" s="2"/>
      <c r="H29" s="2"/>
      <c r="I29" s="3"/>
      <c r="J29" s="2"/>
      <c r="K29" s="3"/>
      <c r="L29" s="3"/>
      <c r="M29" s="2"/>
      <c r="N29" s="3"/>
      <c r="O29" s="2"/>
      <c r="P29" s="3"/>
      <c r="Q29" s="2"/>
      <c r="R29" s="2"/>
      <c r="S29" s="2"/>
      <c r="T29" s="2"/>
      <c r="U29" s="2"/>
      <c r="V29" s="2"/>
      <c r="W29" s="2"/>
    </row>
    <row r="30" ht="10.2" customHeight="1">
      <c r="A30" s="9">
        <v>26</v>
      </c>
      <c r="B30" s="15"/>
      <c r="C30" s="2"/>
      <c r="D30" s="16"/>
      <c r="E30" s="11">
        <f>D30/POWER(C30,0.5)</f>
      </c>
      <c r="F30" s="8"/>
      <c r="G30" s="2"/>
      <c r="H30" s="2"/>
      <c r="I30" s="3"/>
      <c r="J30" s="2"/>
      <c r="K30" s="3"/>
      <c r="L30" s="3"/>
      <c r="M30" s="2"/>
      <c r="N30" s="3"/>
      <c r="O30" s="2"/>
      <c r="P30" s="3"/>
      <c r="Q30" s="2"/>
      <c r="R30" s="2"/>
      <c r="S30" s="2"/>
      <c r="T30" s="2"/>
      <c r="U30" s="2"/>
      <c r="V30" s="2"/>
      <c r="W30" s="2"/>
    </row>
    <row r="31" ht="10.2" customHeight="1">
      <c r="A31" s="9">
        <v>27</v>
      </c>
      <c r="B31" s="15"/>
      <c r="C31" s="2"/>
      <c r="D31" s="16"/>
      <c r="E31" s="11">
        <f>D31/POWER(C31,0.5)</f>
      </c>
      <c r="F31" s="8"/>
      <c r="G31" s="2"/>
      <c r="H31" s="2"/>
      <c r="I31" s="3"/>
      <c r="J31" s="2"/>
      <c r="K31" s="3"/>
      <c r="L31" s="3"/>
      <c r="M31" s="2"/>
      <c r="N31" s="3"/>
      <c r="O31" s="2"/>
      <c r="P31" s="3"/>
      <c r="Q31" s="2"/>
      <c r="R31" s="2"/>
      <c r="S31" s="2"/>
      <c r="T31" s="2"/>
      <c r="U31" s="2"/>
      <c r="V31" s="2"/>
      <c r="W31" s="2"/>
    </row>
    <row r="32" ht="10.2" customHeight="1">
      <c r="A32" s="9">
        <v>28</v>
      </c>
      <c r="B32" s="15"/>
      <c r="C32" s="2"/>
      <c r="D32" s="16"/>
      <c r="E32" s="11">
        <f>D32/POWER(C32,0.5)</f>
      </c>
      <c r="F32" s="8"/>
      <c r="G32" s="2"/>
      <c r="H32" s="2"/>
      <c r="I32" s="3"/>
      <c r="J32" s="2"/>
      <c r="K32" s="3"/>
      <c r="L32" s="3"/>
      <c r="M32" s="2"/>
      <c r="N32" s="3"/>
      <c r="O32" s="2"/>
      <c r="P32" s="3"/>
      <c r="Q32" s="2"/>
      <c r="R32" s="2"/>
      <c r="S32" s="2"/>
      <c r="T32" s="2"/>
      <c r="U32" s="2"/>
      <c r="V32" s="2"/>
      <c r="W32" s="2"/>
    </row>
    <row r="33" ht="10.2" customHeight="1">
      <c r="A33" s="9">
        <v>29</v>
      </c>
      <c r="B33" s="15"/>
      <c r="C33" s="2"/>
      <c r="D33" s="16"/>
      <c r="E33" s="11">
        <f>D33/POWER(C33,0.5)</f>
      </c>
      <c r="F33" s="8"/>
      <c r="G33" s="2"/>
      <c r="H33" s="2"/>
      <c r="I33" s="3"/>
      <c r="J33" s="2"/>
      <c r="K33" s="3"/>
      <c r="L33" s="3"/>
      <c r="M33" s="2"/>
      <c r="N33" s="3"/>
      <c r="O33" s="2"/>
      <c r="P33" s="3"/>
      <c r="Q33" s="2"/>
      <c r="R33" s="2"/>
      <c r="S33" s="2"/>
      <c r="T33" s="2"/>
      <c r="U33" s="2"/>
      <c r="V33" s="2"/>
      <c r="W33" s="2"/>
    </row>
    <row r="34" ht="10.2" customHeight="1">
      <c r="A34" s="13"/>
      <c r="B34" s="3"/>
      <c r="C34" s="2"/>
      <c r="D34" s="2"/>
      <c r="E34" s="13"/>
      <c r="F34" s="2"/>
      <c r="G34" s="2"/>
      <c r="H34" s="2"/>
      <c r="I34" s="3"/>
      <c r="J34" s="2"/>
      <c r="K34" s="3"/>
      <c r="L34" s="3"/>
      <c r="M34" s="2"/>
      <c r="N34" s="3"/>
      <c r="O34" s="2"/>
      <c r="P34" s="3"/>
      <c r="Q34" s="2"/>
      <c r="R34" s="2"/>
      <c r="S34" s="2"/>
      <c r="T34" s="2"/>
      <c r="U34" s="2"/>
      <c r="V34" s="2"/>
      <c r="W34" s="2"/>
    </row>
    <row r="35" ht="10.2" customHeight="1">
      <c r="A35" s="17"/>
      <c r="B35" s="18"/>
      <c r="C35" s="17"/>
      <c r="D35" s="17"/>
      <c r="E35" s="17"/>
      <c r="F35" s="2"/>
      <c r="G35" s="2"/>
      <c r="H35" s="2"/>
      <c r="I35" s="3"/>
      <c r="J35" s="2"/>
      <c r="K35" s="3"/>
      <c r="L35" s="3"/>
      <c r="M35" s="2"/>
      <c r="N35" s="3"/>
      <c r="O35" s="2"/>
      <c r="P35" s="3"/>
      <c r="Q35" s="2"/>
      <c r="R35" s="2"/>
      <c r="S35" s="2"/>
      <c r="T35" s="2"/>
      <c r="U35" s="2"/>
      <c r="V35" s="2"/>
      <c r="W35" s="2"/>
    </row>
    <row r="36" ht="31.8" customHeight="1">
      <c r="A36" t="s" s="19">
        <v>6</v>
      </c>
      <c r="B36" s="20"/>
      <c r="C36" s="20"/>
      <c r="D36" s="20"/>
      <c r="E36" s="20"/>
      <c r="F36" s="21"/>
      <c r="G36" s="2"/>
      <c r="H36" s="2"/>
      <c r="I36" s="3"/>
      <c r="J36" s="2"/>
      <c r="K36" s="3"/>
      <c r="L36" s="3"/>
      <c r="M36" s="2"/>
      <c r="N36" s="3"/>
      <c r="O36" s="2"/>
      <c r="P36" s="3"/>
      <c r="Q36" s="2"/>
      <c r="R36" s="2"/>
      <c r="S36" s="2"/>
      <c r="T36" s="2"/>
      <c r="U36" s="2"/>
      <c r="V36" s="2"/>
      <c r="W36" s="2"/>
    </row>
    <row r="37" ht="10.2" customHeight="1">
      <c r="A37" s="22"/>
      <c r="B37" s="23"/>
      <c r="C37" s="22"/>
      <c r="D37" s="22"/>
      <c r="E37" s="22"/>
      <c r="F37" s="2"/>
      <c r="G37" s="2"/>
      <c r="H37" s="2"/>
      <c r="I37" s="3"/>
      <c r="J37" s="2"/>
      <c r="K37" s="3"/>
      <c r="L37" s="3"/>
      <c r="M37" s="2"/>
      <c r="N37" s="3"/>
      <c r="O37" s="2"/>
      <c r="P37" s="3"/>
      <c r="Q37" s="2"/>
      <c r="R37" s="2"/>
      <c r="S37" s="2"/>
      <c r="T37" s="2"/>
      <c r="U37" s="2"/>
      <c r="V37" s="2"/>
      <c r="W37" s="2"/>
    </row>
    <row r="38" ht="10.2" customHeight="1">
      <c r="A38" s="2"/>
      <c r="B38" s="3"/>
      <c r="C38" s="4"/>
      <c r="D38" s="4"/>
      <c r="E38" s="2"/>
      <c r="F38" s="2"/>
      <c r="G38" s="2"/>
      <c r="H38" s="2"/>
      <c r="I38" s="3"/>
      <c r="J38" s="2"/>
      <c r="K38" s="3"/>
      <c r="L38" s="3"/>
      <c r="M38" s="2"/>
      <c r="N38" s="3"/>
      <c r="O38" s="2"/>
      <c r="P38" s="3"/>
      <c r="Q38" s="2"/>
      <c r="R38" s="2"/>
      <c r="S38" s="2"/>
      <c r="T38" s="2"/>
      <c r="U38" s="2"/>
      <c r="V38" s="2"/>
      <c r="W38" s="2"/>
    </row>
    <row r="39" ht="11.7" customHeight="1">
      <c r="A39" s="2"/>
      <c r="B39" s="24"/>
      <c r="C39" t="s" s="6">
        <v>7</v>
      </c>
      <c r="D39" t="s" s="6">
        <v>8</v>
      </c>
      <c r="E39" s="8"/>
      <c r="F39" s="2"/>
      <c r="G39" s="2"/>
      <c r="H39" s="2"/>
      <c r="I39" s="3"/>
      <c r="J39" s="2"/>
      <c r="K39" s="3"/>
      <c r="L39" s="3"/>
      <c r="M39" s="2"/>
      <c r="N39" s="3"/>
      <c r="O39" s="2"/>
      <c r="P39" s="3"/>
      <c r="Q39" s="2"/>
      <c r="R39" s="2"/>
      <c r="S39" s="2"/>
      <c r="T39" s="2"/>
      <c r="U39" s="2"/>
      <c r="V39" s="2"/>
      <c r="W39" s="2"/>
    </row>
    <row r="40" ht="10.2" customHeight="1">
      <c r="A40" s="2"/>
      <c r="B40" s="24"/>
      <c r="C40" s="25">
        <v>0.1</v>
      </c>
      <c r="D40" s="26">
        <f>72.419*POWER(C40,-0.6303)</f>
        <v>309.138093011459</v>
      </c>
      <c r="E40" s="8"/>
      <c r="F40" s="2"/>
      <c r="G40" s="2"/>
      <c r="H40" s="2"/>
      <c r="I40" s="3"/>
      <c r="J40" s="2"/>
      <c r="K40" s="3"/>
      <c r="L40" s="3"/>
      <c r="M40" s="2"/>
      <c r="N40" s="3"/>
      <c r="O40" s="2"/>
      <c r="P40" s="3"/>
      <c r="Q40" s="2"/>
      <c r="R40" s="2"/>
      <c r="S40" s="2"/>
      <c r="T40" s="2"/>
      <c r="U40" s="2"/>
      <c r="V40" s="2"/>
      <c r="W40" s="2"/>
    </row>
    <row r="41" ht="10.2" customHeight="1">
      <c r="A41" s="2"/>
      <c r="B41" s="24"/>
      <c r="C41" s="25">
        <v>0.2</v>
      </c>
      <c r="D41" s="26">
        <f>72.419*POWER(C41,-0.6303)</f>
        <v>199.716210643881</v>
      </c>
      <c r="E41" s="8"/>
      <c r="F41" s="2"/>
      <c r="G41" s="2"/>
      <c r="H41" s="2"/>
      <c r="I41" s="3"/>
      <c r="J41" s="2"/>
      <c r="K41" s="3"/>
      <c r="L41" s="3"/>
      <c r="M41" s="2"/>
      <c r="N41" s="3"/>
      <c r="O41" s="2"/>
      <c r="P41" s="3"/>
      <c r="Q41" s="2"/>
      <c r="R41" s="2"/>
      <c r="S41" s="2"/>
      <c r="T41" s="2"/>
      <c r="U41" s="2"/>
      <c r="V41" s="2"/>
      <c r="W41" s="2"/>
    </row>
    <row r="42" ht="10.2" customHeight="1">
      <c r="A42" s="2"/>
      <c r="B42" s="24"/>
      <c r="C42" s="25">
        <v>0.3</v>
      </c>
      <c r="D42" s="26">
        <f>72.419*POWER(C42,-0.6303)</f>
        <v>154.676022877124</v>
      </c>
      <c r="E42" s="8"/>
      <c r="F42" s="2"/>
      <c r="G42" s="2"/>
      <c r="H42" s="2"/>
      <c r="I42" s="3"/>
      <c r="J42" s="2"/>
      <c r="K42" s="3"/>
      <c r="L42" s="3"/>
      <c r="M42" s="2"/>
      <c r="N42" s="3"/>
      <c r="O42" s="2"/>
      <c r="P42" s="3"/>
      <c r="Q42" s="2"/>
      <c r="R42" s="2"/>
      <c r="S42" s="2"/>
      <c r="T42" s="2"/>
      <c r="U42" s="2"/>
      <c r="V42" s="2"/>
      <c r="W42" s="2"/>
    </row>
    <row r="43" ht="10.2" customHeight="1">
      <c r="A43" s="2"/>
      <c r="B43" s="24"/>
      <c r="C43" s="25">
        <v>0.4</v>
      </c>
      <c r="D43" s="26">
        <f>72.419*POWER(C43,-0.6303)</f>
        <v>129.025072275620</v>
      </c>
      <c r="E43" s="8"/>
      <c r="F43" s="2"/>
      <c r="G43" s="2"/>
      <c r="H43" s="2"/>
      <c r="I43" s="3"/>
      <c r="J43" s="2"/>
      <c r="K43" s="3"/>
      <c r="L43" s="3"/>
      <c r="M43" s="2"/>
      <c r="N43" s="3"/>
      <c r="O43" s="2"/>
      <c r="P43" s="3"/>
      <c r="Q43" s="2"/>
      <c r="R43" s="2"/>
      <c r="S43" s="2"/>
      <c r="T43" s="2"/>
      <c r="U43" s="2"/>
      <c r="V43" s="2"/>
      <c r="W43" s="2"/>
    </row>
    <row r="44" ht="10.2" customHeight="1">
      <c r="A44" s="2"/>
      <c r="B44" s="24"/>
      <c r="C44" s="25">
        <v>0.5</v>
      </c>
      <c r="D44" s="26">
        <f>72.419*POWER(C44,-0.6303)</f>
        <v>112.096416638490</v>
      </c>
      <c r="E44" s="8"/>
      <c r="F44" s="2"/>
      <c r="G44" s="2"/>
      <c r="H44" s="2"/>
      <c r="I44" s="3"/>
      <c r="J44" s="2"/>
      <c r="K44" s="3"/>
      <c r="L44" s="3"/>
      <c r="M44" s="2"/>
      <c r="N44" s="3"/>
      <c r="O44" s="2"/>
      <c r="P44" s="3"/>
      <c r="Q44" s="2"/>
      <c r="R44" s="2"/>
      <c r="S44" s="2"/>
      <c r="T44" s="2"/>
      <c r="U44" s="2"/>
      <c r="V44" s="2"/>
      <c r="W44" s="2"/>
    </row>
    <row r="45" ht="10.2" customHeight="1">
      <c r="A45" s="2"/>
      <c r="B45" s="24"/>
      <c r="C45" s="25">
        <v>0.6</v>
      </c>
      <c r="D45" s="26">
        <f>72.419*POWER(C45,-0.6303)</f>
        <v>99.9272165573602</v>
      </c>
      <c r="E45" s="8"/>
      <c r="F45" s="2"/>
      <c r="G45" s="2"/>
      <c r="H45" s="2"/>
      <c r="I45" s="3"/>
      <c r="J45" s="2"/>
      <c r="K45" s="3"/>
      <c r="L45" s="3"/>
      <c r="M45" s="2"/>
      <c r="N45" s="3"/>
      <c r="O45" s="2"/>
      <c r="P45" s="3"/>
      <c r="Q45" s="2"/>
      <c r="R45" s="2"/>
      <c r="S45" s="2"/>
      <c r="T45" s="2"/>
      <c r="U45" s="2"/>
      <c r="V45" s="2"/>
      <c r="W45" s="2"/>
    </row>
    <row r="46" ht="10.2" customHeight="1">
      <c r="A46" s="2"/>
      <c r="B46" s="24"/>
      <c r="C46" s="25">
        <v>0.7</v>
      </c>
      <c r="D46" s="26">
        <f>72.419*POWER(C46,-0.6303)</f>
        <v>90.6749299896363</v>
      </c>
      <c r="E46" s="8"/>
      <c r="F46" s="2"/>
      <c r="G46" s="2"/>
      <c r="H46" s="2"/>
      <c r="I46" s="3"/>
      <c r="J46" s="2"/>
      <c r="K46" s="3"/>
      <c r="L46" s="3"/>
      <c r="M46" s="2"/>
      <c r="N46" s="3"/>
      <c r="O46" s="2"/>
      <c r="P46" s="3"/>
      <c r="Q46" s="2"/>
      <c r="R46" s="2"/>
      <c r="S46" s="2"/>
      <c r="T46" s="2"/>
      <c r="U46" s="2"/>
      <c r="V46" s="2"/>
      <c r="W46" s="2"/>
    </row>
    <row r="47" ht="10.2" customHeight="1">
      <c r="A47" s="2"/>
      <c r="B47" s="24"/>
      <c r="C47" s="25">
        <v>0.9</v>
      </c>
      <c r="D47" s="26">
        <f>72.419*POWER(C47,-0.6303)</f>
        <v>77.39153664313299</v>
      </c>
      <c r="E47" s="8"/>
      <c r="F47" s="2"/>
      <c r="G47" s="2"/>
      <c r="H47" s="2"/>
      <c r="I47" s="3"/>
      <c r="J47" s="2"/>
      <c r="K47" s="3"/>
      <c r="L47" s="3"/>
      <c r="M47" s="2"/>
      <c r="N47" s="3"/>
      <c r="O47" s="2"/>
      <c r="P47" s="3"/>
      <c r="Q47" s="2"/>
      <c r="R47" s="2"/>
      <c r="S47" s="2"/>
      <c r="T47" s="2"/>
      <c r="U47" s="2"/>
      <c r="V47" s="2"/>
      <c r="W47" s="2"/>
    </row>
    <row r="48" ht="10.2" customHeight="1">
      <c r="A48" s="2"/>
      <c r="B48" s="24"/>
      <c r="C48" s="25">
        <v>1</v>
      </c>
      <c r="D48" s="26">
        <f>72.419*POWER(C48,-0.6303)</f>
        <v>72.419</v>
      </c>
      <c r="E48" s="8"/>
      <c r="F48" s="2"/>
      <c r="G48" s="2"/>
      <c r="H48" s="2"/>
      <c r="I48" s="3"/>
      <c r="J48" s="2"/>
      <c r="K48" s="3"/>
      <c r="L48" s="3"/>
      <c r="M48" s="2"/>
      <c r="N48" s="3"/>
      <c r="O48" s="2"/>
      <c r="P48" s="3"/>
      <c r="Q48" s="2"/>
      <c r="R48" s="2"/>
      <c r="S48" s="2"/>
      <c r="T48" s="2"/>
      <c r="U48" s="2"/>
      <c r="V48" s="2"/>
      <c r="W48" s="2"/>
    </row>
    <row r="49" ht="10.2" customHeight="1">
      <c r="A49" s="2"/>
      <c r="B49" s="24"/>
      <c r="C49" s="25">
        <v>1.2</v>
      </c>
      <c r="D49" s="26">
        <f>72.419*POWER(C49,-0.6303)</f>
        <v>64.557184902757</v>
      </c>
      <c r="E49" s="8"/>
      <c r="F49" s="2"/>
      <c r="G49" s="2"/>
      <c r="H49" s="2"/>
      <c r="I49" s="3"/>
      <c r="J49" s="2"/>
      <c r="K49" s="3"/>
      <c r="L49" s="3"/>
      <c r="M49" s="2"/>
      <c r="N49" s="3"/>
      <c r="O49" s="2"/>
      <c r="P49" s="3"/>
      <c r="Q49" s="2"/>
      <c r="R49" s="2"/>
      <c r="S49" s="2"/>
      <c r="T49" s="2"/>
      <c r="U49" s="2"/>
      <c r="V49" s="2"/>
      <c r="W49" s="2"/>
    </row>
    <row r="50" ht="10.2" customHeight="1">
      <c r="A50" s="2"/>
      <c r="B50" s="24"/>
      <c r="C50" s="25">
        <v>1.3</v>
      </c>
      <c r="D50" s="26">
        <f>72.419*POWER(C50,-0.6303)</f>
        <v>61.3810097594207</v>
      </c>
      <c r="E50" s="8"/>
      <c r="F50" s="2"/>
      <c r="G50" s="2"/>
      <c r="H50" s="2"/>
      <c r="I50" s="3"/>
      <c r="J50" s="2"/>
      <c r="K50" s="3"/>
      <c r="L50" s="3"/>
      <c r="M50" s="2"/>
      <c r="N50" s="3"/>
      <c r="O50" s="2"/>
      <c r="P50" s="3"/>
      <c r="Q50" s="2"/>
      <c r="R50" s="2"/>
      <c r="S50" s="2"/>
      <c r="T50" s="2"/>
      <c r="U50" s="2"/>
      <c r="V50" s="2"/>
      <c r="W50" s="2"/>
    </row>
    <row r="51" ht="10.2" customHeight="1">
      <c r="A51" s="2"/>
      <c r="B51" s="24"/>
      <c r="C51" s="25">
        <v>1.4</v>
      </c>
      <c r="D51" s="26">
        <f>72.419*POWER(C51,-0.6303)</f>
        <v>58.5798186225406</v>
      </c>
      <c r="E51" s="8"/>
      <c r="F51" s="2"/>
      <c r="G51" s="2"/>
      <c r="H51" s="2"/>
      <c r="I51" s="3"/>
      <c r="J51" s="2"/>
      <c r="K51" s="3"/>
      <c r="L51" s="3"/>
      <c r="M51" s="2"/>
      <c r="N51" s="3"/>
      <c r="O51" s="2"/>
      <c r="P51" s="3"/>
      <c r="Q51" s="2"/>
      <c r="R51" s="2"/>
      <c r="S51" s="2"/>
      <c r="T51" s="2"/>
      <c r="U51" s="2"/>
      <c r="V51" s="2"/>
      <c r="W51" s="2"/>
    </row>
    <row r="52" ht="10.2" customHeight="1">
      <c r="A52" s="2"/>
      <c r="B52" s="24"/>
      <c r="C52" s="25">
        <v>1.5</v>
      </c>
      <c r="D52" s="26">
        <f>72.419*POWER(C52,-0.6303)</f>
        <v>56.0869989703145</v>
      </c>
      <c r="E52" s="8"/>
      <c r="F52" s="2"/>
      <c r="G52" s="2"/>
      <c r="H52" s="2"/>
      <c r="I52" s="3"/>
      <c r="J52" s="2"/>
      <c r="K52" s="3"/>
      <c r="L52" s="3"/>
      <c r="M52" s="2"/>
      <c r="N52" s="3"/>
      <c r="O52" s="2"/>
      <c r="P52" s="3"/>
      <c r="Q52" s="2"/>
      <c r="R52" s="2"/>
      <c r="S52" s="2"/>
      <c r="T52" s="2"/>
      <c r="U52" s="2"/>
      <c r="V52" s="2"/>
      <c r="W52" s="2"/>
    </row>
    <row r="53" ht="10.2" customHeight="1">
      <c r="A53" s="2"/>
      <c r="B53" s="24"/>
      <c r="C53" s="25">
        <v>1.6</v>
      </c>
      <c r="D53" s="26">
        <f>72.419*POWER(C53,-0.6303)</f>
        <v>53.8512388219721</v>
      </c>
      <c r="E53" s="8"/>
      <c r="F53" s="2"/>
      <c r="G53" s="2"/>
      <c r="H53" s="2"/>
      <c r="I53" s="3"/>
      <c r="J53" s="2"/>
      <c r="K53" s="3"/>
      <c r="L53" s="3"/>
      <c r="M53" s="2"/>
      <c r="N53" s="3"/>
      <c r="O53" s="2"/>
      <c r="P53" s="3"/>
      <c r="Q53" s="2"/>
      <c r="R53" s="2"/>
      <c r="S53" s="2"/>
      <c r="T53" s="2"/>
      <c r="U53" s="2"/>
      <c r="V53" s="2"/>
      <c r="W53" s="2"/>
    </row>
    <row r="54" ht="10.2" customHeight="1">
      <c r="A54" s="2"/>
      <c r="B54" s="24"/>
      <c r="C54" s="25">
        <v>1.7</v>
      </c>
      <c r="D54" s="26">
        <f>72.419*POWER(C54,-0.6303)</f>
        <v>51.8323104803</v>
      </c>
      <c r="E54" s="8"/>
      <c r="F54" s="2"/>
      <c r="G54" s="2"/>
      <c r="H54" s="2"/>
      <c r="I54" s="3"/>
      <c r="J54" s="2"/>
      <c r="K54" s="3"/>
      <c r="L54" s="3"/>
      <c r="M54" s="2"/>
      <c r="N54" s="3"/>
      <c r="O54" s="2"/>
      <c r="P54" s="3"/>
      <c r="Q54" s="2"/>
      <c r="R54" s="2"/>
      <c r="S54" s="2"/>
      <c r="T54" s="2"/>
      <c r="U54" s="2"/>
      <c r="V54" s="2"/>
      <c r="W54" s="2"/>
    </row>
    <row r="55" ht="10.2" customHeight="1">
      <c r="A55" s="2"/>
      <c r="B55" s="24"/>
      <c r="C55" s="25">
        <v>1.8</v>
      </c>
      <c r="D55" s="26">
        <f>72.419*POWER(C55,-0.6303)</f>
        <v>49.9981878121395</v>
      </c>
      <c r="E55" s="8"/>
      <c r="F55" s="2"/>
      <c r="G55" s="2"/>
      <c r="H55" s="17"/>
      <c r="I55" s="18"/>
      <c r="J55" s="17"/>
      <c r="K55" s="3"/>
      <c r="L55" s="3"/>
      <c r="M55" s="2"/>
      <c r="N55" s="3"/>
      <c r="O55" s="2"/>
      <c r="P55" s="3"/>
      <c r="Q55" s="2"/>
      <c r="R55" t="s" s="27">
        <v>9</v>
      </c>
      <c r="S55" s="28">
        <v>4.87001873212648</v>
      </c>
      <c r="T55" t="s" s="27">
        <v>10</v>
      </c>
      <c r="U55" s="2"/>
      <c r="V55" s="2"/>
      <c r="W55" s="2"/>
    </row>
    <row r="56" ht="17.4" customHeight="1">
      <c r="A56" s="2"/>
      <c r="B56" s="3"/>
      <c r="C56" s="13"/>
      <c r="D56" s="13"/>
      <c r="E56" s="2"/>
      <c r="F56" s="2"/>
      <c r="G56" s="29"/>
      <c r="H56" t="s" s="30">
        <v>11</v>
      </c>
      <c r="I56" s="31">
        <v>48</v>
      </c>
      <c r="J56" s="32"/>
      <c r="K56" s="33"/>
      <c r="L56" s="3"/>
      <c r="M56" s="2"/>
      <c r="N56" s="3"/>
      <c r="O56" s="2"/>
      <c r="P56" s="3"/>
      <c r="Q56" s="2"/>
      <c r="R56" t="s" s="27">
        <v>12</v>
      </c>
      <c r="S56" s="28">
        <v>2.48026394281453</v>
      </c>
      <c r="T56" t="s" s="27">
        <v>13</v>
      </c>
      <c r="U56" s="2"/>
      <c r="V56" s="2"/>
      <c r="W56" s="2"/>
    </row>
    <row r="57" ht="17.4" customHeight="1">
      <c r="A57" s="2"/>
      <c r="B57" s="3"/>
      <c r="C57" s="2"/>
      <c r="D57" s="2"/>
      <c r="E57" s="2"/>
      <c r="F57" s="2"/>
      <c r="G57" s="29"/>
      <c r="H57" t="s" s="30">
        <v>9</v>
      </c>
      <c r="I57" s="34">
        <v>4.87001873212648</v>
      </c>
      <c r="J57" t="s" s="35">
        <v>10</v>
      </c>
      <c r="K57" s="33"/>
      <c r="L57" s="3"/>
      <c r="M57" s="2"/>
      <c r="N57" s="3"/>
      <c r="O57" s="2"/>
      <c r="P57" s="3"/>
      <c r="Q57" s="2"/>
      <c r="R57" t="s" s="27">
        <v>14</v>
      </c>
      <c r="S57" s="28">
        <v>3548.253489792920</v>
      </c>
      <c r="T57" t="s" s="27">
        <v>15</v>
      </c>
      <c r="U57" s="2"/>
      <c r="V57" s="2"/>
      <c r="W57" s="2"/>
    </row>
    <row r="58" ht="21" customHeight="1">
      <c r="A58" s="2"/>
      <c r="B58" s="3"/>
      <c r="C58" s="2"/>
      <c r="D58" s="2"/>
      <c r="E58" s="2"/>
      <c r="F58" s="2"/>
      <c r="G58" s="29"/>
      <c r="H58" t="s" s="30">
        <v>16</v>
      </c>
      <c r="I58" s="34">
        <v>2.48026394281453</v>
      </c>
      <c r="J58" t="s" s="35">
        <v>13</v>
      </c>
      <c r="K58" s="33"/>
      <c r="L58" s="3"/>
      <c r="M58" s="2"/>
      <c r="N58" s="3"/>
      <c r="O58" s="2"/>
      <c r="P58" s="3"/>
      <c r="Q58" s="2"/>
      <c r="R58" s="2"/>
      <c r="S58" s="2"/>
      <c r="T58" s="2"/>
      <c r="U58" s="2"/>
      <c r="V58" s="2"/>
      <c r="W58" s="2"/>
    </row>
    <row r="59" ht="17.4" customHeight="1">
      <c r="A59" s="2"/>
      <c r="B59" s="3"/>
      <c r="C59" s="2"/>
      <c r="D59" s="2"/>
      <c r="E59" s="2"/>
      <c r="F59" s="2"/>
      <c r="G59" s="29"/>
      <c r="H59" t="s" s="30">
        <v>14</v>
      </c>
      <c r="I59" s="34">
        <v>3693.01</v>
      </c>
      <c r="J59" t="s" s="35">
        <v>15</v>
      </c>
      <c r="K59" s="33"/>
      <c r="L59" s="3"/>
      <c r="M59" s="2"/>
      <c r="N59" s="3"/>
      <c r="O59" s="2"/>
      <c r="P59" s="3"/>
      <c r="Q59" s="2"/>
      <c r="R59" t="s" s="27">
        <v>17</v>
      </c>
      <c r="S59" t="s" s="27">
        <v>18</v>
      </c>
      <c r="T59" t="s" s="27">
        <v>19</v>
      </c>
      <c r="U59" s="28">
        <v>180.709883776082</v>
      </c>
      <c r="V59" t="s" s="27">
        <v>20</v>
      </c>
      <c r="W59" s="28">
        <v>252.993837286515</v>
      </c>
    </row>
    <row r="60" ht="10.2" customHeight="1">
      <c r="A60" s="2"/>
      <c r="B60" s="3"/>
      <c r="C60" s="2"/>
      <c r="D60" s="2"/>
      <c r="E60" s="2"/>
      <c r="F60" s="2"/>
      <c r="G60" s="2"/>
      <c r="H60" s="22"/>
      <c r="I60" s="23"/>
      <c r="J60" s="22"/>
      <c r="K60" s="18"/>
      <c r="L60" s="18"/>
      <c r="M60" s="17"/>
      <c r="N60" s="18"/>
      <c r="O60" s="17"/>
      <c r="P60" s="18"/>
      <c r="Q60" s="2"/>
      <c r="R60" s="2"/>
      <c r="S60" t="s" s="27">
        <v>21</v>
      </c>
      <c r="T60" s="2"/>
      <c r="U60" t="s" s="27">
        <v>22</v>
      </c>
      <c r="V60" s="2"/>
      <c r="W60" t="s" s="27">
        <v>22</v>
      </c>
    </row>
    <row r="61" ht="33.75" customHeight="1">
      <c r="A61" s="2"/>
      <c r="B61" s="3"/>
      <c r="C61" s="2"/>
      <c r="D61" s="2"/>
      <c r="E61" s="2"/>
      <c r="F61" s="2"/>
      <c r="G61" s="2"/>
      <c r="H61" s="2"/>
      <c r="I61" s="3"/>
      <c r="J61" s="29"/>
      <c r="K61" t="s" s="36">
        <v>23</v>
      </c>
      <c r="L61" t="s" s="37">
        <v>24</v>
      </c>
      <c r="M61" t="s" s="36">
        <v>19</v>
      </c>
      <c r="N61" t="s" s="36">
        <v>25</v>
      </c>
      <c r="O61" t="s" s="36">
        <v>20</v>
      </c>
      <c r="P61" t="s" s="36">
        <v>26</v>
      </c>
      <c r="Q61" s="38"/>
      <c r="R61" s="2"/>
      <c r="S61" s="2"/>
      <c r="T61" s="2"/>
      <c r="U61" s="2"/>
      <c r="V61" s="2"/>
      <c r="W61" s="2"/>
    </row>
    <row r="62" ht="33.75" customHeight="1">
      <c r="A62" s="2"/>
      <c r="B62" s="3"/>
      <c r="C62" s="2"/>
      <c r="D62" s="2"/>
      <c r="E62" s="2"/>
      <c r="F62" s="2"/>
      <c r="G62" s="2"/>
      <c r="H62" s="2"/>
      <c r="I62" s="3"/>
      <c r="J62" s="29"/>
      <c r="K62" s="39"/>
      <c r="L62" t="s" s="40">
        <v>21</v>
      </c>
      <c r="M62" s="39"/>
      <c r="N62" s="41"/>
      <c r="O62" s="39"/>
      <c r="P62" s="42"/>
      <c r="Q62" s="43"/>
      <c r="R62" s="2"/>
      <c r="S62" s="2"/>
      <c r="T62" s="2"/>
      <c r="U62" s="2"/>
      <c r="V62" s="2"/>
      <c r="W62" s="2"/>
    </row>
    <row r="63" ht="10.2" customHeight="1">
      <c r="A63" s="2"/>
      <c r="B63" s="3"/>
      <c r="C63" s="2"/>
      <c r="D63" s="2"/>
      <c r="E63" s="2"/>
      <c r="F63" s="2"/>
      <c r="G63" s="2"/>
      <c r="H63" s="2"/>
      <c r="I63" s="3"/>
      <c r="J63" s="2"/>
      <c r="K63" s="23"/>
      <c r="L63" s="23"/>
      <c r="M63" s="22"/>
      <c r="N63" s="3"/>
      <c r="O63" s="22"/>
      <c r="P63" s="3"/>
      <c r="Q63" s="2"/>
      <c r="R63" s="2"/>
      <c r="S63" s="2"/>
      <c r="T63" s="2"/>
      <c r="U63" s="2"/>
      <c r="V63" s="2"/>
      <c r="W63" s="2"/>
    </row>
    <row r="64" ht="10.2" customHeight="1">
      <c r="A64" s="2"/>
      <c r="B64" s="3"/>
      <c r="C64" s="2"/>
      <c r="D64" s="2"/>
      <c r="E64" s="2"/>
      <c r="F64" s="2"/>
      <c r="G64" s="2"/>
      <c r="H64" s="2"/>
      <c r="I64" s="3"/>
      <c r="J64" s="2"/>
      <c r="K64" s="3"/>
      <c r="L64" s="3"/>
      <c r="M64" s="2"/>
      <c r="N64" s="3"/>
      <c r="O64" s="2"/>
      <c r="P64" s="3"/>
      <c r="Q64" s="2"/>
      <c r="R64" t="s" s="27">
        <v>9</v>
      </c>
      <c r="S64" s="28">
        <v>4.87001873212648</v>
      </c>
      <c r="T64" t="s" s="27">
        <v>10</v>
      </c>
      <c r="U64" s="2"/>
      <c r="V64" s="2"/>
      <c r="W64" s="2"/>
    </row>
    <row r="65" ht="54.25" customHeight="1">
      <c r="A65" s="2"/>
      <c r="B65" t="s" s="44">
        <v>27</v>
      </c>
      <c r="C65" s="2"/>
      <c r="D65" s="2"/>
      <c r="E65" s="2"/>
      <c r="F65" s="2"/>
      <c r="G65" s="2"/>
      <c r="H65" s="2"/>
      <c r="I65" s="3"/>
      <c r="J65" s="2"/>
      <c r="K65" s="3"/>
      <c r="L65" s="3"/>
      <c r="M65" s="2"/>
      <c r="N65" s="3"/>
      <c r="O65" s="2"/>
      <c r="P65" s="3"/>
      <c r="Q65" s="2"/>
      <c r="R65" t="s" s="27">
        <v>12</v>
      </c>
      <c r="S65" s="28">
        <v>2.48026394281453</v>
      </c>
      <c r="T65" t="s" s="27">
        <v>13</v>
      </c>
      <c r="U65" s="2"/>
      <c r="V65" s="2"/>
      <c r="W65" s="2"/>
    </row>
    <row r="66" ht="10.2" customHeight="1">
      <c r="A66" s="2"/>
      <c r="B66" s="18"/>
      <c r="C66" s="2"/>
      <c r="D66" s="2"/>
      <c r="E66" s="2"/>
      <c r="F66" s="2"/>
      <c r="G66" s="2"/>
      <c r="H66" s="2"/>
      <c r="I66" s="3"/>
      <c r="J66" s="2"/>
      <c r="K66" s="3"/>
      <c r="L66" s="3"/>
      <c r="M66" s="2"/>
      <c r="N66" s="3"/>
      <c r="O66" s="2"/>
      <c r="P66" s="3"/>
      <c r="Q66" s="2"/>
      <c r="R66" t="s" s="27">
        <v>14</v>
      </c>
      <c r="S66" s="28">
        <v>3693.013959171690</v>
      </c>
      <c r="T66" t="s" s="27">
        <v>15</v>
      </c>
      <c r="U66" s="2"/>
      <c r="V66" s="2"/>
      <c r="W66" s="2"/>
    </row>
    <row r="67" ht="58.2" customHeight="1">
      <c r="A67" s="29"/>
      <c r="B67" t="s" s="45">
        <v>28</v>
      </c>
      <c r="C67" s="21"/>
      <c r="D67" s="2"/>
      <c r="E67" s="2"/>
      <c r="F67" s="2"/>
      <c r="G67" s="2"/>
      <c r="H67" s="2"/>
      <c r="I67" s="3"/>
      <c r="J67" s="2"/>
      <c r="K67" s="3"/>
      <c r="L67" s="3"/>
      <c r="M67" s="2"/>
      <c r="N67" s="3"/>
      <c r="O67" s="2"/>
      <c r="P67" s="3"/>
      <c r="Q67" s="2"/>
      <c r="R67" s="2"/>
      <c r="S67" s="2"/>
      <c r="T67" s="2"/>
      <c r="U67" s="2"/>
      <c r="V67" s="2"/>
      <c r="W67" s="2"/>
    </row>
    <row r="68" ht="10.2" customHeight="1">
      <c r="A68" s="2"/>
      <c r="B68" s="23"/>
      <c r="C68" s="2"/>
      <c r="D68" s="2"/>
      <c r="E68" s="2"/>
      <c r="F68" s="2"/>
      <c r="G68" s="2"/>
      <c r="H68" s="2"/>
      <c r="I68" s="3"/>
      <c r="J68" s="2"/>
      <c r="K68" s="3"/>
      <c r="L68" s="3"/>
      <c r="M68" s="2"/>
      <c r="N68" s="3"/>
      <c r="O68" s="2"/>
      <c r="P68" s="3"/>
      <c r="Q68" s="2"/>
      <c r="R68" t="s" s="27">
        <v>17</v>
      </c>
      <c r="S68" t="s" s="27">
        <v>18</v>
      </c>
      <c r="T68" t="s" s="27">
        <v>19</v>
      </c>
      <c r="U68" s="28">
        <v>188.082425696230</v>
      </c>
      <c r="V68" t="s" s="27">
        <v>20</v>
      </c>
      <c r="W68" s="28">
        <v>263.315395974722</v>
      </c>
    </row>
    <row r="69" ht="10.2" customHeight="1">
      <c r="A69" s="2"/>
      <c r="B69" s="3"/>
      <c r="C69" s="2"/>
      <c r="D69" s="2"/>
      <c r="E69" s="2"/>
      <c r="F69" s="2"/>
      <c r="G69" s="2"/>
      <c r="H69" s="2"/>
      <c r="I69" s="3"/>
      <c r="J69" s="2"/>
      <c r="K69" s="3"/>
      <c r="L69" s="3"/>
      <c r="M69" s="2"/>
      <c r="N69" s="3"/>
      <c r="O69" s="2"/>
      <c r="P69" s="3"/>
      <c r="Q69" s="2"/>
      <c r="R69" s="2"/>
      <c r="S69" t="s" s="27">
        <v>21</v>
      </c>
      <c r="T69" s="2"/>
      <c r="U69" t="s" s="27">
        <v>22</v>
      </c>
      <c r="V69" s="2"/>
      <c r="W69" t="s" s="27">
        <v>22</v>
      </c>
    </row>
  </sheetData>
  <mergeCells count="8">
    <mergeCell ref="N61:N62"/>
    <mergeCell ref="P61:P62"/>
    <mergeCell ref="O61:O62"/>
    <mergeCell ref="Q61:Q62"/>
    <mergeCell ref="A3:E3"/>
    <mergeCell ref="A36:E36"/>
    <mergeCell ref="K61:K62"/>
    <mergeCell ref="M61:M62"/>
  </mergeCells>
  <pageMargins left="0.75" right="0.75" top="1" bottom="1" header="0" footer="0"/>
  <pageSetup firstPageNumber="1" fitToHeight="1" fitToWidth="1" scale="100" useFirstPageNumber="0" orientation="landscape" pageOrder="downThenOver"/>
  <headerFooter>
    <oddFooter>&amp;C&amp;"Helvetica Neue,Regular"&amp;12&amp;K000000&amp;P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W61"/>
  <sheetViews>
    <sheetView workbookViewId="0" showGridLines="0" defaultGridColor="1"/>
  </sheetViews>
  <sheetFormatPr defaultColWidth="11" defaultRowHeight="10.2" customHeight="1" outlineLevelRow="0" outlineLevelCol="0"/>
  <cols>
    <col min="1" max="1" width="11" style="46" customWidth="1"/>
    <col min="2" max="2" width="50.2109" style="46" customWidth="1"/>
    <col min="3" max="8" width="11" style="46" customWidth="1"/>
    <col min="9" max="9" width="13.2109" style="46" customWidth="1"/>
    <col min="10" max="10" width="11" style="46" customWidth="1"/>
    <col min="11" max="11" width="11.2109" style="46" customWidth="1"/>
    <col min="12" max="12" width="24.2109" style="46" customWidth="1"/>
    <col min="13" max="13" width="11" style="46" customWidth="1"/>
    <col min="14" max="14" width="12.8125" style="46" customWidth="1"/>
    <col min="15" max="15" width="11" style="46" customWidth="1"/>
    <col min="16" max="16" width="13.2109" style="46" customWidth="1"/>
    <col min="17" max="23" width="11" style="46" customWidth="1"/>
    <col min="24" max="16384" width="11" style="46" customWidth="1"/>
  </cols>
  <sheetData>
    <row r="1" ht="10.2" customHeight="1">
      <c r="A1" s="2"/>
      <c r="B1" s="3"/>
      <c r="C1" s="2"/>
      <c r="D1" s="2"/>
      <c r="E1" s="2"/>
      <c r="F1" s="2"/>
      <c r="G1" s="2"/>
      <c r="H1" s="2"/>
      <c r="I1" s="3"/>
      <c r="J1" s="2"/>
      <c r="K1" s="3"/>
      <c r="L1" s="3"/>
      <c r="M1" s="2"/>
      <c r="N1" s="3"/>
      <c r="O1" s="2"/>
      <c r="P1" s="3"/>
      <c r="Q1" s="2"/>
      <c r="R1" s="2"/>
      <c r="S1" s="2"/>
      <c r="T1" s="2"/>
      <c r="U1" s="2"/>
      <c r="V1" s="2"/>
      <c r="W1" s="2"/>
    </row>
    <row r="2" ht="10.2" customHeight="1">
      <c r="A2" s="4"/>
      <c r="B2" s="5"/>
      <c r="C2" s="4"/>
      <c r="D2" s="4"/>
      <c r="E2" s="4"/>
      <c r="F2" s="2"/>
      <c r="G2" s="2"/>
      <c r="H2" s="2"/>
      <c r="I2" s="3"/>
      <c r="J2" s="2"/>
      <c r="K2" s="3"/>
      <c r="L2" s="3"/>
      <c r="M2" s="2"/>
      <c r="N2" s="3"/>
      <c r="O2" s="2"/>
      <c r="P2" s="3"/>
      <c r="Q2" s="2"/>
      <c r="R2" s="2"/>
      <c r="S2" s="2"/>
      <c r="T2" s="2"/>
      <c r="U2" s="2"/>
      <c r="V2" s="2"/>
      <c r="W2" s="2"/>
    </row>
    <row r="3" ht="18.75" customHeight="1">
      <c r="A3" t="s" s="6">
        <v>29</v>
      </c>
      <c r="B3" s="7"/>
      <c r="C3" s="7"/>
      <c r="D3" s="7"/>
      <c r="E3" s="7"/>
      <c r="F3" s="8"/>
      <c r="G3" s="2"/>
      <c r="H3" s="2"/>
      <c r="I3" s="3"/>
      <c r="J3" s="2"/>
      <c r="K3" s="3"/>
      <c r="L3" s="3"/>
      <c r="M3" s="2"/>
      <c r="N3" s="3"/>
      <c r="O3" s="2"/>
      <c r="P3" s="3"/>
      <c r="Q3" s="2"/>
      <c r="R3" s="2"/>
      <c r="S3" s="2"/>
      <c r="T3" s="2"/>
      <c r="U3" s="2"/>
      <c r="V3" s="2"/>
      <c r="W3" s="2"/>
    </row>
    <row r="4" ht="33.75" customHeight="1">
      <c r="A4" t="s" s="6">
        <v>1</v>
      </c>
      <c r="B4" t="s" s="6">
        <v>2</v>
      </c>
      <c r="C4" t="s" s="6">
        <v>3</v>
      </c>
      <c r="D4" t="s" s="6">
        <v>4</v>
      </c>
      <c r="E4" t="s" s="6">
        <v>5</v>
      </c>
      <c r="F4" s="8"/>
      <c r="G4" s="2"/>
      <c r="H4" s="2"/>
      <c r="I4" s="3"/>
      <c r="J4" s="2"/>
      <c r="K4" s="3"/>
      <c r="L4" s="3"/>
      <c r="M4" s="2"/>
      <c r="N4" s="3"/>
      <c r="O4" s="2"/>
      <c r="P4" s="3"/>
      <c r="Q4" s="2"/>
      <c r="R4" s="2"/>
      <c r="S4" s="2"/>
      <c r="T4" s="2"/>
      <c r="U4" s="2"/>
      <c r="V4" s="2"/>
      <c r="W4" s="2"/>
    </row>
    <row r="5" ht="10.2" customHeight="1">
      <c r="A5" s="9">
        <v>1</v>
      </c>
      <c r="B5" s="9">
        <v>27.7</v>
      </c>
      <c r="C5" s="9">
        <v>12.1</v>
      </c>
      <c r="D5" s="9">
        <v>14.4</v>
      </c>
      <c r="E5" s="11">
        <f>D5/POWER(C5,0.5)</f>
        <v>4.1397089369477</v>
      </c>
      <c r="F5" s="8"/>
      <c r="G5" s="2"/>
      <c r="H5" s="2"/>
      <c r="I5" s="3"/>
      <c r="J5" s="2"/>
      <c r="K5" s="3"/>
      <c r="L5" s="3"/>
      <c r="M5" s="2"/>
      <c r="N5" s="3"/>
      <c r="O5" s="2"/>
      <c r="P5" s="3"/>
      <c r="Q5" s="2"/>
      <c r="R5" s="2"/>
      <c r="S5" s="2"/>
      <c r="T5" s="2"/>
      <c r="U5" s="2"/>
      <c r="V5" s="2"/>
      <c r="W5" s="2"/>
    </row>
    <row r="6" ht="10.2" customHeight="1">
      <c r="A6" s="9">
        <v>2</v>
      </c>
      <c r="B6" s="9">
        <v>22.2</v>
      </c>
      <c r="C6" s="9">
        <v>11</v>
      </c>
      <c r="D6" s="9">
        <v>21.1</v>
      </c>
      <c r="E6" s="11">
        <f>D6/POWER(C6,0.5)</f>
        <v>6.36188937059081</v>
      </c>
      <c r="F6" s="8"/>
      <c r="G6" s="2"/>
      <c r="H6" s="2"/>
      <c r="I6" s="3"/>
      <c r="J6" s="2"/>
      <c r="K6" s="3"/>
      <c r="L6" s="3"/>
      <c r="M6" s="2"/>
      <c r="N6" s="3"/>
      <c r="O6" s="2"/>
      <c r="P6" s="3"/>
      <c r="Q6" s="2"/>
      <c r="R6" s="2"/>
      <c r="S6" s="2"/>
      <c r="T6" s="2"/>
      <c r="U6" s="2"/>
      <c r="V6" s="2"/>
      <c r="W6" s="2"/>
    </row>
    <row r="7" ht="10.2" customHeight="1">
      <c r="A7" s="9">
        <v>3</v>
      </c>
      <c r="B7" s="9">
        <v>18.9</v>
      </c>
      <c r="C7" s="9">
        <v>7.6</v>
      </c>
      <c r="D7" s="9">
        <v>16.4</v>
      </c>
      <c r="E7" s="11">
        <f>D7/POWER(C7,0.5)</f>
        <v>5.9489052509021</v>
      </c>
      <c r="F7" s="8"/>
      <c r="G7" s="2"/>
      <c r="H7" s="2"/>
      <c r="I7" s="3"/>
      <c r="J7" s="2"/>
      <c r="K7" s="3"/>
      <c r="L7" s="3"/>
      <c r="M7" s="2"/>
      <c r="N7" s="3"/>
      <c r="O7" s="2"/>
      <c r="P7" s="3"/>
      <c r="Q7" s="2"/>
      <c r="R7" s="2"/>
      <c r="S7" s="2"/>
      <c r="T7" s="2"/>
      <c r="U7" s="2"/>
      <c r="V7" s="2"/>
      <c r="W7" s="2"/>
    </row>
    <row r="8" ht="10.2" customHeight="1">
      <c r="A8" s="9">
        <v>4</v>
      </c>
      <c r="B8" s="9">
        <v>9.4</v>
      </c>
      <c r="C8" s="9">
        <v>7.6</v>
      </c>
      <c r="D8" s="9">
        <v>24.1</v>
      </c>
      <c r="E8" s="11">
        <f>D8/POWER(C8,0.5)</f>
        <v>8.741988813825641</v>
      </c>
      <c r="F8" s="8"/>
      <c r="G8" s="2"/>
      <c r="H8" s="2"/>
      <c r="I8" s="3"/>
      <c r="J8" s="2"/>
      <c r="K8" s="3"/>
      <c r="L8" s="3"/>
      <c r="M8" s="2"/>
      <c r="N8" s="3"/>
      <c r="O8" s="2"/>
      <c r="P8" s="3"/>
      <c r="Q8" s="2"/>
      <c r="R8" s="2"/>
      <c r="S8" s="2"/>
      <c r="T8" s="2"/>
      <c r="U8" s="2"/>
      <c r="V8" s="2"/>
      <c r="W8" s="2"/>
    </row>
    <row r="9" ht="10.2" customHeight="1">
      <c r="A9" s="9">
        <v>5</v>
      </c>
      <c r="B9" s="9">
        <v>39.9</v>
      </c>
      <c r="C9" s="9">
        <v>11.1</v>
      </c>
      <c r="D9" s="9">
        <v>22</v>
      </c>
      <c r="E9" s="11">
        <f>D9/POWER(C9,0.5)</f>
        <v>6.60330247706431</v>
      </c>
      <c r="F9" s="8"/>
      <c r="G9" s="2"/>
      <c r="H9" s="2"/>
      <c r="I9" s="3"/>
      <c r="J9" s="2"/>
      <c r="K9" s="3"/>
      <c r="L9" s="3"/>
      <c r="M9" s="2"/>
      <c r="N9" s="3"/>
      <c r="O9" s="2"/>
      <c r="P9" s="3"/>
      <c r="Q9" s="2"/>
      <c r="R9" s="2"/>
      <c r="S9" s="2"/>
      <c r="T9" s="2"/>
      <c r="U9" s="2"/>
      <c r="V9" s="2"/>
      <c r="W9" s="2"/>
    </row>
    <row r="10" ht="10.2" customHeight="1">
      <c r="A10" s="9">
        <v>6</v>
      </c>
      <c r="B10" s="9">
        <v>145</v>
      </c>
      <c r="C10" s="9">
        <v>11.1</v>
      </c>
      <c r="D10" s="9">
        <v>13.5</v>
      </c>
      <c r="E10" s="11">
        <f>D10/POWER(C10,0.5)</f>
        <v>4.05202652001673</v>
      </c>
      <c r="F10" s="8"/>
      <c r="G10" s="2"/>
      <c r="H10" s="2"/>
      <c r="I10" s="3"/>
      <c r="J10" s="2"/>
      <c r="K10" s="3"/>
      <c r="L10" s="3"/>
      <c r="M10" s="2"/>
      <c r="N10" s="3"/>
      <c r="O10" s="2"/>
      <c r="P10" s="3"/>
      <c r="Q10" s="2"/>
      <c r="R10" s="2"/>
      <c r="S10" s="2"/>
      <c r="T10" s="2"/>
      <c r="U10" s="2"/>
      <c r="V10" s="2"/>
      <c r="W10" s="2"/>
    </row>
    <row r="11" ht="10.2" customHeight="1">
      <c r="A11" s="9">
        <v>7</v>
      </c>
      <c r="B11" s="9">
        <v>26.8</v>
      </c>
      <c r="C11" s="9">
        <v>9.4</v>
      </c>
      <c r="D11" s="9">
        <v>23.5</v>
      </c>
      <c r="E11" s="11">
        <f>D11/POWER(C11,0.5)</f>
        <v>7.66485485837795</v>
      </c>
      <c r="F11" s="8"/>
      <c r="G11" s="2"/>
      <c r="H11" s="2"/>
      <c r="I11" s="3"/>
      <c r="J11" s="2"/>
      <c r="K11" s="3"/>
      <c r="L11" s="3"/>
      <c r="M11" s="2"/>
      <c r="N11" s="3"/>
      <c r="O11" s="2"/>
      <c r="P11" s="3"/>
      <c r="Q11" s="2"/>
      <c r="R11" s="2"/>
      <c r="S11" s="2"/>
      <c r="T11" s="2"/>
      <c r="U11" s="2"/>
      <c r="V11" s="2"/>
      <c r="W11" s="2"/>
    </row>
    <row r="12" ht="10.2" customHeight="1">
      <c r="A12" s="9">
        <v>8</v>
      </c>
      <c r="B12" s="9">
        <v>30.9</v>
      </c>
      <c r="C12" s="9">
        <v>9.4</v>
      </c>
      <c r="D12" s="9">
        <v>21.7</v>
      </c>
      <c r="E12" s="11">
        <f>D12/POWER(C12,0.5)</f>
        <v>7.07775959262985</v>
      </c>
      <c r="F12" s="8"/>
      <c r="G12" s="2"/>
      <c r="H12" s="2"/>
      <c r="I12" s="3"/>
      <c r="J12" s="2"/>
      <c r="K12" s="3"/>
      <c r="L12" s="3"/>
      <c r="M12" s="2"/>
      <c r="N12" s="3"/>
      <c r="O12" s="2"/>
      <c r="P12" s="3"/>
      <c r="Q12" s="2"/>
      <c r="R12" s="2"/>
      <c r="S12" s="2"/>
      <c r="T12" s="2"/>
      <c r="U12" s="2"/>
      <c r="V12" s="2"/>
      <c r="W12" s="2"/>
    </row>
    <row r="13" ht="10.2" customHeight="1">
      <c r="A13" s="9">
        <v>9</v>
      </c>
      <c r="B13" s="47"/>
      <c r="C13" s="47"/>
      <c r="D13" s="47"/>
      <c r="E13" s="11">
        <f>D13/POWER(C13,0.5)</f>
      </c>
      <c r="F13" s="8"/>
      <c r="G13" s="2"/>
      <c r="H13" s="2"/>
      <c r="I13" s="3"/>
      <c r="J13" s="2"/>
      <c r="K13" s="3"/>
      <c r="L13" s="3"/>
      <c r="M13" s="2"/>
      <c r="N13" s="3"/>
      <c r="O13" s="2"/>
      <c r="P13" s="3"/>
      <c r="Q13" s="2"/>
      <c r="R13" s="2"/>
      <c r="S13" s="2"/>
      <c r="T13" s="2"/>
      <c r="U13" s="2"/>
      <c r="V13" s="2"/>
      <c r="W13" s="2"/>
    </row>
    <row r="14" ht="10.2" customHeight="1">
      <c r="A14" s="9">
        <v>10</v>
      </c>
      <c r="B14" s="47"/>
      <c r="C14" s="47"/>
      <c r="D14" s="47"/>
      <c r="E14" s="11">
        <f>D14/POWER(C14,0.5)</f>
      </c>
      <c r="F14" s="8"/>
      <c r="G14" s="2"/>
      <c r="H14" s="2"/>
      <c r="I14" s="3"/>
      <c r="J14" s="2"/>
      <c r="K14" s="3"/>
      <c r="L14" s="3"/>
      <c r="M14" s="2"/>
      <c r="N14" s="3"/>
      <c r="O14" s="2"/>
      <c r="P14" s="3"/>
      <c r="Q14" s="2"/>
      <c r="R14" s="2"/>
      <c r="S14" s="2"/>
      <c r="T14" s="2"/>
      <c r="U14" s="2"/>
      <c r="V14" s="2"/>
      <c r="W14" s="2"/>
    </row>
    <row r="15" ht="10.2" customHeight="1">
      <c r="A15" s="9">
        <v>11</v>
      </c>
      <c r="B15" s="47"/>
      <c r="C15" s="47"/>
      <c r="D15" s="47"/>
      <c r="E15" s="11">
        <f>D15/POWER(C15,0.5)</f>
      </c>
      <c r="F15" s="8"/>
      <c r="G15" s="2"/>
      <c r="H15" s="2"/>
      <c r="I15" s="3"/>
      <c r="J15" s="2"/>
      <c r="K15" s="3"/>
      <c r="L15" s="3"/>
      <c r="M15" s="2"/>
      <c r="N15" s="3"/>
      <c r="O15" s="2"/>
      <c r="P15" s="3"/>
      <c r="Q15" s="2"/>
      <c r="R15" s="2"/>
      <c r="S15" s="2"/>
      <c r="T15" s="2"/>
      <c r="U15" s="2"/>
      <c r="V15" s="2"/>
      <c r="W15" s="2"/>
    </row>
    <row r="16" ht="10.2" customHeight="1">
      <c r="A16" s="9">
        <v>12</v>
      </c>
      <c r="B16" s="47"/>
      <c r="C16" s="47"/>
      <c r="D16" s="47"/>
      <c r="E16" s="11">
        <f>D16/POWER(C16,0.5)</f>
      </c>
      <c r="F16" s="8"/>
      <c r="G16" s="2"/>
      <c r="H16" s="2"/>
      <c r="I16" s="3"/>
      <c r="J16" s="2"/>
      <c r="K16" s="3"/>
      <c r="L16" s="3"/>
      <c r="M16" s="2"/>
      <c r="N16" s="3"/>
      <c r="O16" s="2"/>
      <c r="P16" s="3"/>
      <c r="Q16" s="2"/>
      <c r="R16" s="2"/>
      <c r="S16" s="2"/>
      <c r="T16" s="2"/>
      <c r="U16" s="2"/>
      <c r="V16" s="2"/>
      <c r="W16" s="2"/>
    </row>
    <row r="17" ht="10.2" customHeight="1">
      <c r="A17" s="9">
        <v>13</v>
      </c>
      <c r="B17" s="47"/>
      <c r="C17" s="47"/>
      <c r="D17" s="47"/>
      <c r="E17" s="11">
        <f>D17/POWER(C17,0.5)</f>
      </c>
      <c r="F17" s="8"/>
      <c r="G17" s="2"/>
      <c r="H17" s="2"/>
      <c r="I17" s="3"/>
      <c r="J17" s="2"/>
      <c r="K17" s="3"/>
      <c r="L17" s="3"/>
      <c r="M17" s="2"/>
      <c r="N17" s="3"/>
      <c r="O17" s="2"/>
      <c r="P17" s="3"/>
      <c r="Q17" s="2"/>
      <c r="R17" s="2"/>
      <c r="S17" s="2"/>
      <c r="T17" s="2"/>
      <c r="U17" s="2"/>
      <c r="V17" s="2"/>
      <c r="W17" s="2"/>
    </row>
    <row r="18" ht="10.2" customHeight="1">
      <c r="A18" s="9">
        <v>14</v>
      </c>
      <c r="B18" s="47"/>
      <c r="C18" s="47"/>
      <c r="D18" s="47"/>
      <c r="E18" s="11">
        <f>D18/POWER(C18,0.5)</f>
      </c>
      <c r="F18" s="8"/>
      <c r="G18" s="2"/>
      <c r="H18" s="2"/>
      <c r="I18" s="3"/>
      <c r="J18" s="2"/>
      <c r="K18" s="3"/>
      <c r="L18" s="3"/>
      <c r="M18" s="2"/>
      <c r="N18" s="3"/>
      <c r="O18" s="2"/>
      <c r="P18" s="3"/>
      <c r="Q18" s="2"/>
      <c r="R18" s="2"/>
      <c r="S18" s="2"/>
      <c r="T18" s="2"/>
      <c r="U18" s="2"/>
      <c r="V18" s="2"/>
      <c r="W18" s="2"/>
    </row>
    <row r="19" ht="10.2" customHeight="1">
      <c r="A19" s="9">
        <v>15</v>
      </c>
      <c r="B19" s="47"/>
      <c r="C19" s="47"/>
      <c r="D19" s="47"/>
      <c r="E19" s="11">
        <f>D19/POWER(C19,0.5)</f>
      </c>
      <c r="F19" s="8"/>
      <c r="G19" s="2"/>
      <c r="H19" s="2"/>
      <c r="I19" s="3"/>
      <c r="J19" s="2"/>
      <c r="K19" s="3"/>
      <c r="L19" s="3"/>
      <c r="M19" s="2"/>
      <c r="N19" s="3"/>
      <c r="O19" s="2"/>
      <c r="P19" s="3"/>
      <c r="Q19" s="2"/>
      <c r="R19" s="2"/>
      <c r="S19" s="2"/>
      <c r="T19" s="2"/>
      <c r="U19" s="2"/>
      <c r="V19" s="2"/>
      <c r="W19" s="2"/>
    </row>
    <row r="20" ht="10.2" customHeight="1">
      <c r="A20" s="9">
        <v>16</v>
      </c>
      <c r="B20" s="47"/>
      <c r="C20" s="47"/>
      <c r="D20" s="47"/>
      <c r="E20" s="11">
        <f>D20/POWER(C20,0.5)</f>
      </c>
      <c r="F20" s="8"/>
      <c r="G20" s="2"/>
      <c r="H20" s="2"/>
      <c r="I20" s="3"/>
      <c r="J20" s="2"/>
      <c r="K20" s="3"/>
      <c r="L20" s="3"/>
      <c r="M20" s="2"/>
      <c r="N20" s="3"/>
      <c r="O20" s="2"/>
      <c r="P20" s="3"/>
      <c r="Q20" s="2"/>
      <c r="R20" s="2"/>
      <c r="S20" s="2"/>
      <c r="T20" s="2"/>
      <c r="U20" s="2"/>
      <c r="V20" s="2"/>
      <c r="W20" s="2"/>
    </row>
    <row r="21" ht="10.2" customHeight="1">
      <c r="A21" s="9">
        <v>17</v>
      </c>
      <c r="B21" s="47"/>
      <c r="C21" s="47"/>
      <c r="D21" s="47"/>
      <c r="E21" s="11">
        <f>D21/POWER(C21,0.5)</f>
      </c>
      <c r="F21" s="8"/>
      <c r="G21" s="2"/>
      <c r="H21" s="2"/>
      <c r="I21" s="3"/>
      <c r="J21" s="2"/>
      <c r="K21" s="3"/>
      <c r="L21" s="3"/>
      <c r="M21" s="2"/>
      <c r="N21" s="3"/>
      <c r="O21" s="2"/>
      <c r="P21" s="3"/>
      <c r="Q21" s="2"/>
      <c r="R21" s="2"/>
      <c r="S21" s="2"/>
      <c r="T21" s="2"/>
      <c r="U21" s="2"/>
      <c r="V21" s="2"/>
      <c r="W21" s="2"/>
    </row>
    <row r="22" ht="10.2" customHeight="1">
      <c r="A22" s="9">
        <v>18</v>
      </c>
      <c r="B22" s="47"/>
      <c r="C22" s="47"/>
      <c r="D22" s="47"/>
      <c r="E22" s="11">
        <f>D22/POWER(C22,0.5)</f>
      </c>
      <c r="F22" s="8"/>
      <c r="G22" s="2"/>
      <c r="H22" s="2"/>
      <c r="I22" s="3"/>
      <c r="J22" s="2"/>
      <c r="K22" s="3"/>
      <c r="L22" s="3"/>
      <c r="M22" s="2"/>
      <c r="N22" s="3"/>
      <c r="O22" s="2"/>
      <c r="P22" s="3"/>
      <c r="Q22" s="2"/>
      <c r="R22" s="2"/>
      <c r="S22" s="2"/>
      <c r="T22" s="2"/>
      <c r="U22" s="2"/>
      <c r="V22" s="2"/>
      <c r="W22" s="2"/>
    </row>
    <row r="23" ht="10.2" customHeight="1">
      <c r="A23" s="13"/>
      <c r="B23" s="48"/>
      <c r="C23" s="13"/>
      <c r="D23" s="13"/>
      <c r="E23" s="13"/>
      <c r="F23" s="2"/>
      <c r="G23" s="2"/>
      <c r="H23" s="2"/>
      <c r="I23" s="3"/>
      <c r="J23" s="2"/>
      <c r="K23" s="3"/>
      <c r="L23" s="3"/>
      <c r="M23" s="2"/>
      <c r="N23" s="3"/>
      <c r="O23" s="2"/>
      <c r="P23" s="3"/>
      <c r="Q23" s="2"/>
      <c r="R23" s="2"/>
      <c r="S23" s="2"/>
      <c r="T23" s="2"/>
      <c r="U23" s="2"/>
      <c r="V23" s="2"/>
      <c r="W23" s="2"/>
    </row>
    <row r="24" ht="10.2" customHeight="1">
      <c r="A24" s="2"/>
      <c r="B24" s="3"/>
      <c r="C24" s="2"/>
      <c r="D24" s="2"/>
      <c r="E24" s="2"/>
      <c r="F24" s="2"/>
      <c r="G24" s="2"/>
      <c r="H24" s="2"/>
      <c r="I24" s="3"/>
      <c r="J24" s="2"/>
      <c r="K24" s="3"/>
      <c r="L24" s="3"/>
      <c r="M24" s="2"/>
      <c r="N24" s="3"/>
      <c r="O24" s="2"/>
      <c r="P24" s="3"/>
      <c r="Q24" s="2"/>
      <c r="R24" s="2"/>
      <c r="S24" s="2"/>
      <c r="T24" s="2"/>
      <c r="U24" s="2"/>
      <c r="V24" s="2"/>
      <c r="W24" s="2"/>
    </row>
    <row r="25" ht="10.2" customHeight="1">
      <c r="A25" s="2"/>
      <c r="B25" s="3"/>
      <c r="C25" s="2"/>
      <c r="D25" s="2"/>
      <c r="E25" s="2"/>
      <c r="F25" s="2"/>
      <c r="G25" s="2"/>
      <c r="H25" s="2"/>
      <c r="I25" s="3"/>
      <c r="J25" s="2"/>
      <c r="K25" s="3"/>
      <c r="L25" s="3"/>
      <c r="M25" s="2"/>
      <c r="N25" s="3"/>
      <c r="O25" s="2"/>
      <c r="P25" s="3"/>
      <c r="Q25" s="2"/>
      <c r="R25" s="2"/>
      <c r="S25" s="2"/>
      <c r="T25" s="2"/>
      <c r="U25" s="2"/>
      <c r="V25" s="2"/>
      <c r="W25" s="2"/>
    </row>
    <row r="26" ht="10.2" customHeight="1">
      <c r="A26" s="2"/>
      <c r="B26" s="3"/>
      <c r="C26" s="2"/>
      <c r="D26" s="2"/>
      <c r="E26" s="2"/>
      <c r="F26" s="2"/>
      <c r="G26" s="2"/>
      <c r="H26" s="2"/>
      <c r="I26" s="3"/>
      <c r="J26" s="2"/>
      <c r="K26" s="3"/>
      <c r="L26" s="3"/>
      <c r="M26" s="2"/>
      <c r="N26" s="3"/>
      <c r="O26" s="2"/>
      <c r="P26" s="3"/>
      <c r="Q26" s="2"/>
      <c r="R26" s="2"/>
      <c r="S26" s="2"/>
      <c r="T26" s="2"/>
      <c r="U26" s="2"/>
      <c r="V26" s="2"/>
      <c r="W26" s="2"/>
    </row>
    <row r="27" ht="10.2" customHeight="1">
      <c r="A27" s="17"/>
      <c r="B27" s="18"/>
      <c r="C27" s="17"/>
      <c r="D27" s="17"/>
      <c r="E27" s="17"/>
      <c r="F27" s="2"/>
      <c r="G27" s="2"/>
      <c r="H27" s="2"/>
      <c r="I27" s="3"/>
      <c r="J27" s="2"/>
      <c r="K27" s="3"/>
      <c r="L27" s="3"/>
      <c r="M27" s="2"/>
      <c r="N27" s="3"/>
      <c r="O27" s="2"/>
      <c r="P27" s="3"/>
      <c r="Q27" s="2"/>
      <c r="R27" s="2"/>
      <c r="S27" s="2"/>
      <c r="T27" s="2"/>
      <c r="U27" s="2"/>
      <c r="V27" s="2"/>
      <c r="W27" s="2"/>
    </row>
    <row r="28" ht="31.8" customHeight="1">
      <c r="A28" t="s" s="19">
        <v>30</v>
      </c>
      <c r="B28" s="20"/>
      <c r="C28" s="20"/>
      <c r="D28" s="20"/>
      <c r="E28" s="20"/>
      <c r="F28" s="21"/>
      <c r="G28" s="2"/>
      <c r="H28" s="2"/>
      <c r="I28" s="3"/>
      <c r="J28" s="2"/>
      <c r="K28" s="3"/>
      <c r="L28" s="3"/>
      <c r="M28" s="2"/>
      <c r="N28" s="3"/>
      <c r="O28" s="2"/>
      <c r="P28" s="3"/>
      <c r="Q28" s="2"/>
      <c r="R28" s="2"/>
      <c r="S28" s="2"/>
      <c r="T28" s="2"/>
      <c r="U28" s="2"/>
      <c r="V28" s="2"/>
      <c r="W28" s="2"/>
    </row>
    <row r="29" ht="10.2" customHeight="1">
      <c r="A29" s="22"/>
      <c r="B29" s="23"/>
      <c r="C29" s="22"/>
      <c r="D29" s="22"/>
      <c r="E29" s="22"/>
      <c r="F29" s="2"/>
      <c r="G29" s="2"/>
      <c r="H29" s="2"/>
      <c r="I29" s="3"/>
      <c r="J29" s="2"/>
      <c r="K29" s="3"/>
      <c r="L29" s="3"/>
      <c r="M29" s="2"/>
      <c r="N29" s="3"/>
      <c r="O29" s="2"/>
      <c r="P29" s="3"/>
      <c r="Q29" s="2"/>
      <c r="R29" s="2"/>
      <c r="S29" s="2"/>
      <c r="T29" s="2"/>
      <c r="U29" s="2"/>
      <c r="V29" s="2"/>
      <c r="W29" s="2"/>
    </row>
    <row r="30" ht="10.2" customHeight="1">
      <c r="A30" s="2"/>
      <c r="B30" s="3"/>
      <c r="C30" s="4"/>
      <c r="D30" s="4"/>
      <c r="E30" s="2"/>
      <c r="F30" s="2"/>
      <c r="G30" s="2"/>
      <c r="H30" s="2"/>
      <c r="I30" s="3"/>
      <c r="J30" s="2"/>
      <c r="K30" s="3"/>
      <c r="L30" s="3"/>
      <c r="M30" s="2"/>
      <c r="N30" s="3"/>
      <c r="O30" s="2"/>
      <c r="P30" s="3"/>
      <c r="Q30" s="2"/>
      <c r="R30" s="2"/>
      <c r="S30" s="2"/>
      <c r="T30" s="2"/>
      <c r="U30" s="2"/>
      <c r="V30" s="2"/>
      <c r="W30" s="2"/>
    </row>
    <row r="31" ht="11.7" customHeight="1">
      <c r="A31" s="2"/>
      <c r="B31" s="24"/>
      <c r="C31" t="s" s="6">
        <v>7</v>
      </c>
      <c r="D31" t="s" s="6">
        <v>8</v>
      </c>
      <c r="E31" s="8"/>
      <c r="F31" s="2"/>
      <c r="G31" s="2"/>
      <c r="H31" s="2"/>
      <c r="I31" s="3"/>
      <c r="J31" s="2"/>
      <c r="K31" s="3"/>
      <c r="L31" s="3"/>
      <c r="M31" s="2"/>
      <c r="N31" s="3"/>
      <c r="O31" s="2"/>
      <c r="P31" s="3"/>
      <c r="Q31" s="2"/>
      <c r="R31" s="2"/>
      <c r="S31" s="2"/>
      <c r="T31" s="2"/>
      <c r="U31" s="2"/>
      <c r="V31" s="2"/>
      <c r="W31" s="2"/>
    </row>
    <row r="32" ht="10.2" customHeight="1">
      <c r="A32" s="2"/>
      <c r="B32" s="24"/>
      <c r="C32" s="25">
        <v>0.1</v>
      </c>
      <c r="D32" s="26">
        <f>1740.1*POWER(C32,-2.3318)</f>
        <v>373571.904964662</v>
      </c>
      <c r="E32" s="8"/>
      <c r="F32" s="2"/>
      <c r="G32" s="2"/>
      <c r="H32" s="2"/>
      <c r="I32" s="3"/>
      <c r="J32" s="2"/>
      <c r="K32" s="3"/>
      <c r="L32" s="3"/>
      <c r="M32" s="2"/>
      <c r="N32" s="3"/>
      <c r="O32" s="2"/>
      <c r="P32" s="3"/>
      <c r="Q32" s="2"/>
      <c r="R32" s="2"/>
      <c r="S32" s="2"/>
      <c r="T32" s="2"/>
      <c r="U32" s="2"/>
      <c r="V32" s="2"/>
      <c r="W32" s="2"/>
    </row>
    <row r="33" ht="10.2" customHeight="1">
      <c r="A33" s="2"/>
      <c r="B33" s="24"/>
      <c r="C33" s="25">
        <v>0.2</v>
      </c>
      <c r="D33" s="26">
        <f>1740.1*POWER(C33,-2.3318)</f>
        <v>74204.879320911</v>
      </c>
      <c r="E33" s="8"/>
      <c r="F33" s="2"/>
      <c r="G33" s="2"/>
      <c r="H33" s="2"/>
      <c r="I33" s="3"/>
      <c r="J33" s="2"/>
      <c r="K33" s="3"/>
      <c r="L33" s="3"/>
      <c r="M33" s="2"/>
      <c r="N33" s="3"/>
      <c r="O33" s="2"/>
      <c r="P33" s="3"/>
      <c r="Q33" s="2"/>
      <c r="R33" s="2"/>
      <c r="S33" s="2"/>
      <c r="T33" s="2"/>
      <c r="U33" s="2"/>
      <c r="V33" s="2"/>
      <c r="W33" s="2"/>
    </row>
    <row r="34" ht="10.2" customHeight="1">
      <c r="A34" s="2"/>
      <c r="B34" s="24"/>
      <c r="C34" s="25">
        <v>0.3</v>
      </c>
      <c r="D34" s="26">
        <f>1740.1*POWER(C34,-2.3318)</f>
        <v>28828.5543938433</v>
      </c>
      <c r="E34" s="8"/>
      <c r="F34" s="2"/>
      <c r="G34" s="2"/>
      <c r="H34" s="2"/>
      <c r="I34" s="3"/>
      <c r="J34" s="2"/>
      <c r="K34" s="3"/>
      <c r="L34" s="3"/>
      <c r="M34" s="2"/>
      <c r="N34" s="3"/>
      <c r="O34" s="2"/>
      <c r="P34" s="3"/>
      <c r="Q34" s="2"/>
      <c r="R34" s="2"/>
      <c r="S34" s="2"/>
      <c r="T34" s="2"/>
      <c r="U34" s="2"/>
      <c r="V34" s="2"/>
      <c r="W34" s="2"/>
    </row>
    <row r="35" ht="10.2" customHeight="1">
      <c r="A35" s="2"/>
      <c r="B35" s="24"/>
      <c r="C35" s="25">
        <v>0.4</v>
      </c>
      <c r="D35" s="26">
        <f>1740.1*POWER(C35,-2.3318)</f>
        <v>14739.7704213111</v>
      </c>
      <c r="E35" s="8"/>
      <c r="F35" s="2"/>
      <c r="G35" s="2"/>
      <c r="H35" s="2"/>
      <c r="I35" s="3"/>
      <c r="J35" s="2"/>
      <c r="K35" s="3"/>
      <c r="L35" s="3"/>
      <c r="M35" s="2"/>
      <c r="N35" s="3"/>
      <c r="O35" s="2"/>
      <c r="P35" s="3"/>
      <c r="Q35" s="2"/>
      <c r="R35" s="2"/>
      <c r="S35" s="2"/>
      <c r="T35" s="2"/>
      <c r="U35" s="2"/>
      <c r="V35" s="2"/>
      <c r="W35" s="2"/>
    </row>
    <row r="36" ht="10.2" customHeight="1">
      <c r="A36" s="2"/>
      <c r="B36" s="24"/>
      <c r="C36" s="25">
        <v>0.5</v>
      </c>
      <c r="D36" s="26">
        <f>1740.1*POWER(C36,-2.3318)</f>
        <v>8760.238919300071</v>
      </c>
      <c r="E36" s="8"/>
      <c r="F36" s="2"/>
      <c r="G36" s="2"/>
      <c r="H36" s="2"/>
      <c r="I36" s="3"/>
      <c r="J36" s="2"/>
      <c r="K36" s="3"/>
      <c r="L36" s="3"/>
      <c r="M36" s="2"/>
      <c r="N36" s="3"/>
      <c r="O36" s="2"/>
      <c r="P36" s="3"/>
      <c r="Q36" s="2"/>
      <c r="R36" s="2"/>
      <c r="S36" s="2"/>
      <c r="T36" s="2"/>
      <c r="U36" s="2"/>
      <c r="V36" s="2"/>
      <c r="W36" s="2"/>
    </row>
    <row r="37" ht="10.2" customHeight="1">
      <c r="A37" s="2"/>
      <c r="B37" s="24"/>
      <c r="C37" s="25">
        <v>0.6</v>
      </c>
      <c r="D37" s="26">
        <f>1740.1*POWER(C37,-2.3318)</f>
        <v>5726.392620434930</v>
      </c>
      <c r="E37" s="8"/>
      <c r="F37" s="2"/>
      <c r="G37" s="2"/>
      <c r="H37" s="2"/>
      <c r="I37" s="3"/>
      <c r="J37" s="2"/>
      <c r="K37" s="3"/>
      <c r="L37" s="3"/>
      <c r="M37" s="2"/>
      <c r="N37" s="3"/>
      <c r="O37" s="2"/>
      <c r="P37" s="3"/>
      <c r="Q37" s="2"/>
      <c r="R37" s="2"/>
      <c r="S37" s="2"/>
      <c r="T37" s="2"/>
      <c r="U37" s="2"/>
      <c r="V37" s="2"/>
      <c r="W37" s="2"/>
    </row>
    <row r="38" ht="10.2" customHeight="1">
      <c r="A38" s="2"/>
      <c r="B38" s="24"/>
      <c r="C38" s="25">
        <v>0.7</v>
      </c>
      <c r="D38" s="26">
        <f>1740.1*POWER(C38,-2.3318)</f>
        <v>3997.372287470690</v>
      </c>
      <c r="E38" s="8"/>
      <c r="F38" s="2"/>
      <c r="G38" s="2"/>
      <c r="H38" s="2"/>
      <c r="I38" s="3"/>
      <c r="J38" s="2"/>
      <c r="K38" s="3"/>
      <c r="L38" s="3"/>
      <c r="M38" s="2"/>
      <c r="N38" s="3"/>
      <c r="O38" s="2"/>
      <c r="P38" s="3"/>
      <c r="Q38" s="2"/>
      <c r="R38" s="2"/>
      <c r="S38" s="2"/>
      <c r="T38" s="2"/>
      <c r="U38" s="2"/>
      <c r="V38" s="2"/>
      <c r="W38" s="2"/>
    </row>
    <row r="39" ht="10.2" customHeight="1">
      <c r="A39" s="2"/>
      <c r="B39" s="24"/>
      <c r="C39" s="25">
        <v>0.9</v>
      </c>
      <c r="D39" s="26">
        <f>1740.1*POWER(C39,-2.3318)</f>
        <v>2224.700351910560</v>
      </c>
      <c r="E39" s="8"/>
      <c r="F39" s="2"/>
      <c r="G39" s="2"/>
      <c r="H39" s="2"/>
      <c r="I39" s="3"/>
      <c r="J39" s="2"/>
      <c r="K39" s="3"/>
      <c r="L39" s="3"/>
      <c r="M39" s="2"/>
      <c r="N39" s="3"/>
      <c r="O39" s="2"/>
      <c r="P39" s="3"/>
      <c r="Q39" s="2"/>
      <c r="R39" s="2"/>
      <c r="S39" s="2"/>
      <c r="T39" s="2"/>
      <c r="U39" s="2"/>
      <c r="V39" s="2"/>
      <c r="W39" s="2"/>
    </row>
    <row r="40" ht="10.2" customHeight="1">
      <c r="A40" s="2"/>
      <c r="B40" s="24"/>
      <c r="C40" s="25">
        <v>1</v>
      </c>
      <c r="D40" s="26">
        <f>1740.1*POWER(C40,-2.3318)</f>
        <v>1740.1</v>
      </c>
      <c r="E40" s="8"/>
      <c r="F40" s="2"/>
      <c r="G40" s="2"/>
      <c r="H40" s="2"/>
      <c r="I40" s="3"/>
      <c r="J40" s="2"/>
      <c r="K40" s="3"/>
      <c r="L40" s="3"/>
      <c r="M40" s="2"/>
      <c r="N40" s="3"/>
      <c r="O40" s="2"/>
      <c r="P40" s="3"/>
      <c r="Q40" s="2"/>
      <c r="R40" s="2"/>
      <c r="S40" s="2"/>
      <c r="T40" s="2"/>
      <c r="U40" s="2"/>
      <c r="V40" s="2"/>
      <c r="W40" s="2"/>
    </row>
    <row r="41" ht="10.2" customHeight="1">
      <c r="A41" s="2"/>
      <c r="B41" s="24"/>
      <c r="C41" s="25">
        <v>1.2</v>
      </c>
      <c r="D41" s="26">
        <f>1740.1*POWER(C41,-2.3318)</f>
        <v>1137.468497219360</v>
      </c>
      <c r="E41" s="8"/>
      <c r="F41" s="2"/>
      <c r="G41" s="2"/>
      <c r="H41" s="2"/>
      <c r="I41" s="3"/>
      <c r="J41" s="2"/>
      <c r="K41" s="3"/>
      <c r="L41" s="3"/>
      <c r="M41" s="2"/>
      <c r="N41" s="3"/>
      <c r="O41" s="2"/>
      <c r="P41" s="3"/>
      <c r="Q41" s="2"/>
      <c r="R41" s="2"/>
      <c r="S41" s="2"/>
      <c r="T41" s="2"/>
      <c r="U41" s="2"/>
      <c r="V41" s="2"/>
      <c r="W41" s="2"/>
    </row>
    <row r="42" ht="10.2" customHeight="1">
      <c r="A42" s="2"/>
      <c r="B42" s="24"/>
      <c r="C42" s="25">
        <v>1.3</v>
      </c>
      <c r="D42" s="26">
        <f>1740.1*POWER(C42,-2.3318)</f>
        <v>943.8024450529271</v>
      </c>
      <c r="E42" s="8"/>
      <c r="F42" s="2"/>
      <c r="G42" s="2"/>
      <c r="H42" s="2"/>
      <c r="I42" s="3"/>
      <c r="J42" s="2"/>
      <c r="K42" s="3"/>
      <c r="L42" s="3"/>
      <c r="M42" s="2"/>
      <c r="N42" s="3"/>
      <c r="O42" s="2"/>
      <c r="P42" s="3"/>
      <c r="Q42" s="2"/>
      <c r="R42" s="2"/>
      <c r="S42" s="2"/>
      <c r="T42" s="2"/>
      <c r="U42" s="2"/>
      <c r="V42" s="2"/>
      <c r="W42" s="2"/>
    </row>
    <row r="43" ht="10.2" customHeight="1">
      <c r="A43" s="2"/>
      <c r="B43" s="24"/>
      <c r="C43" s="25">
        <v>1.4</v>
      </c>
      <c r="D43" s="26">
        <f>1740.1*POWER(C43,-2.3318)</f>
        <v>794.022581062608</v>
      </c>
      <c r="E43" s="8"/>
      <c r="F43" s="2"/>
      <c r="G43" s="2"/>
      <c r="H43" s="2"/>
      <c r="I43" s="3"/>
      <c r="J43" s="2"/>
      <c r="K43" s="3"/>
      <c r="L43" s="3"/>
      <c r="M43" s="2"/>
      <c r="N43" s="3"/>
      <c r="O43" s="2"/>
      <c r="P43" s="3"/>
      <c r="Q43" s="2"/>
      <c r="R43" s="2"/>
      <c r="S43" s="2"/>
      <c r="T43" s="2"/>
      <c r="U43" s="2"/>
      <c r="V43" s="2"/>
      <c r="W43" s="2"/>
    </row>
    <row r="44" ht="10.2" customHeight="1">
      <c r="A44" s="2"/>
      <c r="B44" s="24"/>
      <c r="C44" s="25">
        <v>1.5</v>
      </c>
      <c r="D44" s="26">
        <f>1740.1*POWER(C44,-2.3318)</f>
        <v>676.027883338803</v>
      </c>
      <c r="E44" s="8"/>
      <c r="F44" s="2"/>
      <c r="G44" s="2"/>
      <c r="H44" s="2"/>
      <c r="I44" s="3"/>
      <c r="J44" s="2"/>
      <c r="K44" s="3"/>
      <c r="L44" s="3"/>
      <c r="M44" s="2"/>
      <c r="N44" s="3"/>
      <c r="O44" s="2"/>
      <c r="P44" s="3"/>
      <c r="Q44" s="2"/>
      <c r="R44" s="2"/>
      <c r="S44" s="2"/>
      <c r="T44" s="2"/>
      <c r="U44" s="2"/>
      <c r="V44" s="2"/>
      <c r="W44" s="2"/>
    </row>
    <row r="45" ht="10.2" customHeight="1">
      <c r="A45" s="2"/>
      <c r="B45" s="24"/>
      <c r="C45" s="25">
        <v>1.6</v>
      </c>
      <c r="D45" s="26">
        <f>1740.1*POWER(C45,-2.3318)</f>
        <v>581.577011508690</v>
      </c>
      <c r="E45" s="8"/>
      <c r="F45" s="2"/>
      <c r="G45" s="2"/>
      <c r="H45" s="2"/>
      <c r="I45" s="3"/>
      <c r="J45" s="2"/>
      <c r="K45" s="3"/>
      <c r="L45" s="3"/>
      <c r="M45" s="2"/>
      <c r="N45" s="3"/>
      <c r="O45" s="2"/>
      <c r="P45" s="3"/>
      <c r="Q45" s="2"/>
      <c r="R45" s="2"/>
      <c r="S45" s="2"/>
      <c r="T45" s="2"/>
      <c r="U45" s="2"/>
      <c r="V45" s="2"/>
      <c r="W45" s="2"/>
    </row>
    <row r="46" ht="10.2" customHeight="1">
      <c r="A46" s="2"/>
      <c r="B46" s="24"/>
      <c r="C46" s="25">
        <v>1.7</v>
      </c>
      <c r="D46" s="26">
        <f>1740.1*POWER(C46,-2.3318)</f>
        <v>504.909348880536</v>
      </c>
      <c r="E46" s="8"/>
      <c r="F46" s="2"/>
      <c r="G46" s="2"/>
      <c r="H46" s="2"/>
      <c r="I46" s="3"/>
      <c r="J46" s="2"/>
      <c r="K46" s="3"/>
      <c r="L46" s="3"/>
      <c r="M46" s="2"/>
      <c r="N46" s="3"/>
      <c r="O46" s="2"/>
      <c r="P46" s="3"/>
      <c r="Q46" s="2"/>
      <c r="R46" s="2"/>
      <c r="S46" s="2"/>
      <c r="T46" s="2"/>
      <c r="U46" s="2"/>
      <c r="V46" s="2"/>
      <c r="W46" s="2"/>
    </row>
    <row r="47" ht="10.2" customHeight="1">
      <c r="A47" s="2"/>
      <c r="B47" s="24"/>
      <c r="C47" s="25">
        <v>1.8</v>
      </c>
      <c r="D47" s="26">
        <f>1740.1*POWER(C47,-2.3318)</f>
        <v>441.905879282670</v>
      </c>
      <c r="E47" s="8"/>
      <c r="F47" s="2"/>
      <c r="G47" s="2"/>
      <c r="H47" s="17"/>
      <c r="I47" s="18"/>
      <c r="J47" s="17"/>
      <c r="K47" s="3"/>
      <c r="L47" s="3"/>
      <c r="M47" s="2"/>
      <c r="N47" s="3"/>
      <c r="O47" s="2"/>
      <c r="P47" s="3"/>
      <c r="Q47" s="2"/>
      <c r="R47" t="s" s="27">
        <v>9</v>
      </c>
      <c r="S47" s="28">
        <v>4.87001873212648</v>
      </c>
      <c r="T47" t="s" s="27">
        <v>10</v>
      </c>
      <c r="U47" s="2"/>
      <c r="V47" s="2"/>
      <c r="W47" s="2"/>
    </row>
    <row r="48" ht="17.4" customHeight="1">
      <c r="A48" s="2"/>
      <c r="B48" s="3"/>
      <c r="C48" s="13"/>
      <c r="D48" s="13"/>
      <c r="E48" s="2"/>
      <c r="F48" s="2"/>
      <c r="G48" s="29"/>
      <c r="H48" t="s" s="30">
        <v>11</v>
      </c>
      <c r="I48" s="31">
        <v>48</v>
      </c>
      <c r="J48" s="32"/>
      <c r="K48" s="33"/>
      <c r="L48" s="3"/>
      <c r="M48" s="2"/>
      <c r="N48" s="3"/>
      <c r="O48" s="2"/>
      <c r="P48" s="3"/>
      <c r="Q48" s="2"/>
      <c r="R48" t="s" s="27">
        <v>12</v>
      </c>
      <c r="S48" s="28">
        <v>2.48026394281453</v>
      </c>
      <c r="T48" t="s" s="27">
        <v>13</v>
      </c>
      <c r="U48" s="2"/>
      <c r="V48" s="2"/>
      <c r="W48" s="2"/>
    </row>
    <row r="49" ht="17.4" customHeight="1">
      <c r="A49" s="2"/>
      <c r="B49" s="3"/>
      <c r="C49" s="2"/>
      <c r="D49" s="2"/>
      <c r="E49" s="2"/>
      <c r="F49" s="2"/>
      <c r="G49" s="29"/>
      <c r="H49" t="s" s="30">
        <v>9</v>
      </c>
      <c r="I49" s="34">
        <v>4.87001873212648</v>
      </c>
      <c r="J49" t="s" s="35">
        <v>10</v>
      </c>
      <c r="K49" s="33"/>
      <c r="L49" s="3"/>
      <c r="M49" s="2"/>
      <c r="N49" s="3"/>
      <c r="O49" s="2"/>
      <c r="P49" s="3"/>
      <c r="Q49" s="2"/>
      <c r="R49" t="s" s="27">
        <v>14</v>
      </c>
      <c r="S49" s="28">
        <v>3548.253489792920</v>
      </c>
      <c r="T49" t="s" s="27">
        <v>15</v>
      </c>
      <c r="U49" s="2"/>
      <c r="V49" s="2"/>
      <c r="W49" s="2"/>
    </row>
    <row r="50" ht="21" customHeight="1">
      <c r="A50" s="2"/>
      <c r="B50" s="3"/>
      <c r="C50" s="2"/>
      <c r="D50" s="2"/>
      <c r="E50" s="2"/>
      <c r="F50" s="2"/>
      <c r="G50" s="29"/>
      <c r="H50" t="s" s="30">
        <v>16</v>
      </c>
      <c r="I50" s="34">
        <v>2.48026394281453</v>
      </c>
      <c r="J50" t="s" s="35">
        <v>13</v>
      </c>
      <c r="K50" s="33"/>
      <c r="L50" s="3"/>
      <c r="M50" s="2"/>
      <c r="N50" s="3"/>
      <c r="O50" s="2"/>
      <c r="P50" s="3"/>
      <c r="Q50" s="2"/>
      <c r="R50" s="2"/>
      <c r="S50" s="2"/>
      <c r="T50" s="2"/>
      <c r="U50" s="2"/>
      <c r="V50" s="2"/>
      <c r="W50" s="2"/>
    </row>
    <row r="51" ht="17.4" customHeight="1">
      <c r="A51" s="2"/>
      <c r="B51" s="3"/>
      <c r="C51" s="2"/>
      <c r="D51" s="2"/>
      <c r="E51" s="2"/>
      <c r="F51" s="2"/>
      <c r="G51" s="29"/>
      <c r="H51" t="s" s="30">
        <v>14</v>
      </c>
      <c r="I51" s="34">
        <v>3693.01</v>
      </c>
      <c r="J51" t="s" s="35">
        <v>15</v>
      </c>
      <c r="K51" s="33"/>
      <c r="L51" s="3"/>
      <c r="M51" s="2"/>
      <c r="N51" s="3"/>
      <c r="O51" s="2"/>
      <c r="P51" s="3"/>
      <c r="Q51" s="2"/>
      <c r="R51" t="s" s="27">
        <v>17</v>
      </c>
      <c r="S51" t="s" s="27">
        <v>18</v>
      </c>
      <c r="T51" t="s" s="27">
        <v>19</v>
      </c>
      <c r="U51" s="28">
        <v>180.709883776082</v>
      </c>
      <c r="V51" t="s" s="27">
        <v>20</v>
      </c>
      <c r="W51" s="28">
        <v>252.993837286515</v>
      </c>
    </row>
    <row r="52" ht="10.2" customHeight="1">
      <c r="A52" s="2"/>
      <c r="B52" s="3"/>
      <c r="C52" s="2"/>
      <c r="D52" s="2"/>
      <c r="E52" s="2"/>
      <c r="F52" s="2"/>
      <c r="G52" s="2"/>
      <c r="H52" s="22"/>
      <c r="I52" s="23"/>
      <c r="J52" s="22"/>
      <c r="K52" s="18"/>
      <c r="L52" s="18"/>
      <c r="M52" s="17"/>
      <c r="N52" s="18"/>
      <c r="O52" s="17"/>
      <c r="P52" s="18"/>
      <c r="Q52" s="2"/>
      <c r="R52" s="2"/>
      <c r="S52" t="s" s="27">
        <v>21</v>
      </c>
      <c r="T52" s="2"/>
      <c r="U52" t="s" s="27">
        <v>22</v>
      </c>
      <c r="V52" s="2"/>
      <c r="W52" t="s" s="27">
        <v>22</v>
      </c>
    </row>
    <row r="53" ht="33.75" customHeight="1">
      <c r="A53" s="2"/>
      <c r="B53" s="3"/>
      <c r="C53" s="2"/>
      <c r="D53" s="2"/>
      <c r="E53" s="2"/>
      <c r="F53" s="2"/>
      <c r="G53" s="2"/>
      <c r="H53" s="2"/>
      <c r="I53" s="3"/>
      <c r="J53" s="29"/>
      <c r="K53" t="s" s="36">
        <v>23</v>
      </c>
      <c r="L53" t="s" s="37">
        <v>24</v>
      </c>
      <c r="M53" t="s" s="36">
        <v>19</v>
      </c>
      <c r="N53" t="s" s="36">
        <v>25</v>
      </c>
      <c r="O53" t="s" s="36">
        <v>20</v>
      </c>
      <c r="P53" t="s" s="36">
        <v>26</v>
      </c>
      <c r="Q53" s="38"/>
      <c r="R53" s="2"/>
      <c r="S53" s="2"/>
      <c r="T53" s="2"/>
      <c r="U53" s="2"/>
      <c r="V53" s="2"/>
      <c r="W53" s="2"/>
    </row>
    <row r="54" ht="33.75" customHeight="1">
      <c r="A54" s="2"/>
      <c r="B54" s="3"/>
      <c r="C54" s="2"/>
      <c r="D54" s="2"/>
      <c r="E54" s="2"/>
      <c r="F54" s="2"/>
      <c r="G54" s="2"/>
      <c r="H54" s="2"/>
      <c r="I54" s="3"/>
      <c r="J54" s="29"/>
      <c r="K54" s="39"/>
      <c r="L54" t="s" s="40">
        <v>21</v>
      </c>
      <c r="M54" s="39"/>
      <c r="N54" s="41"/>
      <c r="O54" s="39"/>
      <c r="P54" s="42"/>
      <c r="Q54" s="43"/>
      <c r="R54" s="2"/>
      <c r="S54" s="2"/>
      <c r="T54" s="2"/>
      <c r="U54" s="2"/>
      <c r="V54" s="2"/>
      <c r="W54" s="2"/>
    </row>
    <row r="55" ht="10.2" customHeight="1">
      <c r="A55" s="2"/>
      <c r="B55" s="3"/>
      <c r="C55" s="2"/>
      <c r="D55" s="2"/>
      <c r="E55" s="2"/>
      <c r="F55" s="2"/>
      <c r="G55" s="2"/>
      <c r="H55" s="2"/>
      <c r="I55" s="3"/>
      <c r="J55" s="2"/>
      <c r="K55" s="23"/>
      <c r="L55" s="23"/>
      <c r="M55" s="22"/>
      <c r="N55" s="3"/>
      <c r="O55" s="22"/>
      <c r="P55" s="3"/>
      <c r="Q55" s="2"/>
      <c r="R55" s="2"/>
      <c r="S55" s="2"/>
      <c r="T55" s="2"/>
      <c r="U55" s="2"/>
      <c r="V55" s="2"/>
      <c r="W55" s="2"/>
    </row>
    <row r="56" ht="10.2" customHeight="1">
      <c r="A56" s="2"/>
      <c r="B56" s="3"/>
      <c r="C56" s="2"/>
      <c r="D56" s="2"/>
      <c r="E56" s="2"/>
      <c r="F56" s="2"/>
      <c r="G56" s="2"/>
      <c r="H56" s="2"/>
      <c r="I56" s="3"/>
      <c r="J56" s="2"/>
      <c r="K56" s="3"/>
      <c r="L56" s="3"/>
      <c r="M56" s="2"/>
      <c r="N56" s="3"/>
      <c r="O56" s="2"/>
      <c r="P56" s="3"/>
      <c r="Q56" s="2"/>
      <c r="R56" t="s" s="27">
        <v>9</v>
      </c>
      <c r="S56" s="28">
        <v>4.87001873212648</v>
      </c>
      <c r="T56" t="s" s="27">
        <v>10</v>
      </c>
      <c r="U56" s="2"/>
      <c r="V56" s="2"/>
      <c r="W56" s="2"/>
    </row>
    <row r="57" ht="54.25" customHeight="1">
      <c r="A57" s="2"/>
      <c r="B57" t="s" s="44">
        <v>27</v>
      </c>
      <c r="C57" s="2"/>
      <c r="D57" s="2"/>
      <c r="E57" s="2"/>
      <c r="F57" s="2"/>
      <c r="G57" s="2"/>
      <c r="H57" s="2"/>
      <c r="I57" s="3"/>
      <c r="J57" s="2"/>
      <c r="K57" s="3"/>
      <c r="L57" s="3"/>
      <c r="M57" s="2"/>
      <c r="N57" s="3"/>
      <c r="O57" s="2"/>
      <c r="P57" s="3"/>
      <c r="Q57" s="2"/>
      <c r="R57" t="s" s="27">
        <v>12</v>
      </c>
      <c r="S57" s="28">
        <v>2.48026394281453</v>
      </c>
      <c r="T57" t="s" s="27">
        <v>13</v>
      </c>
      <c r="U57" s="2"/>
      <c r="V57" s="2"/>
      <c r="W57" s="2"/>
    </row>
    <row r="58" ht="10.2" customHeight="1">
      <c r="A58" s="2"/>
      <c r="B58" s="18"/>
      <c r="C58" s="2"/>
      <c r="D58" s="2"/>
      <c r="E58" s="2"/>
      <c r="F58" s="2"/>
      <c r="G58" s="2"/>
      <c r="H58" s="2"/>
      <c r="I58" s="3"/>
      <c r="J58" s="2"/>
      <c r="K58" s="3"/>
      <c r="L58" s="3"/>
      <c r="M58" s="2"/>
      <c r="N58" s="3"/>
      <c r="O58" s="2"/>
      <c r="P58" s="3"/>
      <c r="Q58" s="2"/>
      <c r="R58" t="s" s="27">
        <v>14</v>
      </c>
      <c r="S58" s="28">
        <v>3693.013959171690</v>
      </c>
      <c r="T58" t="s" s="27">
        <v>15</v>
      </c>
      <c r="U58" s="2"/>
      <c r="V58" s="2"/>
      <c r="W58" s="2"/>
    </row>
    <row r="59" ht="58.2" customHeight="1">
      <c r="A59" s="29"/>
      <c r="B59" t="s" s="45">
        <v>28</v>
      </c>
      <c r="C59" s="21"/>
      <c r="D59" s="2"/>
      <c r="E59" s="2"/>
      <c r="F59" s="2"/>
      <c r="G59" s="2"/>
      <c r="H59" s="2"/>
      <c r="I59" s="3"/>
      <c r="J59" s="2"/>
      <c r="K59" s="3"/>
      <c r="L59" s="3"/>
      <c r="M59" s="2"/>
      <c r="N59" s="3"/>
      <c r="O59" s="2"/>
      <c r="P59" s="3"/>
      <c r="Q59" s="2"/>
      <c r="R59" s="2"/>
      <c r="S59" s="2"/>
      <c r="T59" s="2"/>
      <c r="U59" s="2"/>
      <c r="V59" s="2"/>
      <c r="W59" s="2"/>
    </row>
    <row r="60" ht="10.2" customHeight="1">
      <c r="A60" s="2"/>
      <c r="B60" s="23"/>
      <c r="C60" s="2"/>
      <c r="D60" s="2"/>
      <c r="E60" s="2"/>
      <c r="F60" s="2"/>
      <c r="G60" s="2"/>
      <c r="H60" s="2"/>
      <c r="I60" s="3"/>
      <c r="J60" s="2"/>
      <c r="K60" s="3"/>
      <c r="L60" s="3"/>
      <c r="M60" s="2"/>
      <c r="N60" s="3"/>
      <c r="O60" s="2"/>
      <c r="P60" s="3"/>
      <c r="Q60" s="2"/>
      <c r="R60" t="s" s="27">
        <v>17</v>
      </c>
      <c r="S60" t="s" s="27">
        <v>18</v>
      </c>
      <c r="T60" t="s" s="27">
        <v>19</v>
      </c>
      <c r="U60" s="28">
        <v>188.082425696230</v>
      </c>
      <c r="V60" t="s" s="27">
        <v>20</v>
      </c>
      <c r="W60" s="28">
        <v>263.315395974722</v>
      </c>
    </row>
    <row r="61" ht="10.2" customHeight="1">
      <c r="A61" s="2"/>
      <c r="B61" s="3"/>
      <c r="C61" s="2"/>
      <c r="D61" s="2"/>
      <c r="E61" s="2"/>
      <c r="F61" s="2"/>
      <c r="G61" s="2"/>
      <c r="H61" s="2"/>
      <c r="I61" s="3"/>
      <c r="J61" s="2"/>
      <c r="K61" s="3"/>
      <c r="L61" s="3"/>
      <c r="M61" s="2"/>
      <c r="N61" s="3"/>
      <c r="O61" s="2"/>
      <c r="P61" s="3"/>
      <c r="Q61" s="2"/>
      <c r="R61" s="2"/>
      <c r="S61" t="s" s="27">
        <v>21</v>
      </c>
      <c r="T61" s="2"/>
      <c r="U61" t="s" s="27">
        <v>22</v>
      </c>
      <c r="V61" s="2"/>
      <c r="W61" t="s" s="27">
        <v>22</v>
      </c>
    </row>
  </sheetData>
  <mergeCells count="8">
    <mergeCell ref="Q53:Q54"/>
    <mergeCell ref="A3:E3"/>
    <mergeCell ref="A28:E28"/>
    <mergeCell ref="K53:K54"/>
    <mergeCell ref="M53:M54"/>
    <mergeCell ref="N53:N54"/>
    <mergeCell ref="P53:P54"/>
    <mergeCell ref="O53:O54"/>
  </mergeCells>
  <pageMargins left="0.75" right="0.75" top="1" bottom="1" header="0" footer="0"/>
  <pageSetup firstPageNumber="1" fitToHeight="1" fitToWidth="1" scale="100" useFirstPageNumber="0" orientation="landscape" pageOrder="downThenOver"/>
  <headerFooter>
    <oddFooter>&amp;C&amp;"Helvetica Neue,Regular"&amp;12&amp;K000000&amp;P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dimension ref="A1:W61"/>
  <sheetViews>
    <sheetView workbookViewId="0" showGridLines="0" defaultGridColor="1"/>
  </sheetViews>
  <sheetFormatPr defaultColWidth="11" defaultRowHeight="10.2" customHeight="1" outlineLevelRow="0" outlineLevelCol="0"/>
  <cols>
    <col min="1" max="1" width="11" style="49" customWidth="1"/>
    <col min="2" max="2" width="50.2109" style="49" customWidth="1"/>
    <col min="3" max="8" width="11" style="49" customWidth="1"/>
    <col min="9" max="9" width="13.2109" style="49" customWidth="1"/>
    <col min="10" max="10" width="11" style="49" customWidth="1"/>
    <col min="11" max="11" width="11.2109" style="49" customWidth="1"/>
    <col min="12" max="12" width="24.2109" style="49" customWidth="1"/>
    <col min="13" max="13" width="11" style="49" customWidth="1"/>
    <col min="14" max="14" width="12.8125" style="49" customWidth="1"/>
    <col min="15" max="15" width="11" style="49" customWidth="1"/>
    <col min="16" max="16" width="13.2109" style="49" customWidth="1"/>
    <col min="17" max="23" width="11" style="49" customWidth="1"/>
    <col min="24" max="16384" width="11" style="49" customWidth="1"/>
  </cols>
  <sheetData>
    <row r="1" ht="10.2" customHeight="1">
      <c r="A1" s="2"/>
      <c r="B1" s="3"/>
      <c r="C1" s="2"/>
      <c r="D1" s="2"/>
      <c r="E1" s="2"/>
      <c r="F1" s="2"/>
      <c r="G1" s="2"/>
      <c r="H1" s="2"/>
      <c r="I1" s="3"/>
      <c r="J1" s="2"/>
      <c r="K1" s="3"/>
      <c r="L1" s="3"/>
      <c r="M1" s="2"/>
      <c r="N1" s="3"/>
      <c r="O1" s="2"/>
      <c r="P1" s="3"/>
      <c r="Q1" s="2"/>
      <c r="R1" s="2"/>
      <c r="S1" s="2"/>
      <c r="T1" s="2"/>
      <c r="U1" s="2"/>
      <c r="V1" s="2"/>
      <c r="W1" s="2"/>
    </row>
    <row r="2" ht="10.2" customHeight="1">
      <c r="A2" s="4"/>
      <c r="B2" s="5"/>
      <c r="C2" s="4"/>
      <c r="D2" s="4"/>
      <c r="E2" s="4"/>
      <c r="F2" s="2"/>
      <c r="G2" s="2"/>
      <c r="H2" s="2"/>
      <c r="I2" s="3"/>
      <c r="J2" s="2"/>
      <c r="K2" s="3"/>
      <c r="L2" s="3"/>
      <c r="M2" s="2"/>
      <c r="N2" s="3"/>
      <c r="O2" s="2"/>
      <c r="P2" s="3"/>
      <c r="Q2" s="2"/>
      <c r="R2" s="2"/>
      <c r="S2" s="2"/>
      <c r="T2" s="2"/>
      <c r="U2" s="2"/>
      <c r="V2" s="2"/>
      <c r="W2" s="2"/>
    </row>
    <row r="3" ht="18.75" customHeight="1">
      <c r="A3" t="s" s="6">
        <v>31</v>
      </c>
      <c r="B3" s="7"/>
      <c r="C3" s="7"/>
      <c r="D3" s="7"/>
      <c r="E3" s="7"/>
      <c r="F3" s="8"/>
      <c r="G3" s="2"/>
      <c r="H3" s="2"/>
      <c r="I3" s="3"/>
      <c r="J3" s="2"/>
      <c r="K3" s="3"/>
      <c r="L3" s="3"/>
      <c r="M3" s="2"/>
      <c r="N3" s="3"/>
      <c r="O3" s="2"/>
      <c r="P3" s="3"/>
      <c r="Q3" s="2"/>
      <c r="R3" s="2"/>
      <c r="S3" s="2"/>
      <c r="T3" s="2"/>
      <c r="U3" s="2"/>
      <c r="V3" s="2"/>
      <c r="W3" s="2"/>
    </row>
    <row r="4" ht="33.75" customHeight="1">
      <c r="A4" t="s" s="6">
        <v>1</v>
      </c>
      <c r="B4" t="s" s="6">
        <v>2</v>
      </c>
      <c r="C4" t="s" s="6">
        <v>3</v>
      </c>
      <c r="D4" t="s" s="6">
        <v>4</v>
      </c>
      <c r="E4" t="s" s="6">
        <v>5</v>
      </c>
      <c r="F4" s="8"/>
      <c r="G4" s="2"/>
      <c r="H4" s="2"/>
      <c r="I4" s="3"/>
      <c r="J4" s="2"/>
      <c r="K4" s="3"/>
      <c r="L4" s="3"/>
      <c r="M4" s="2"/>
      <c r="N4" s="3"/>
      <c r="O4" s="2"/>
      <c r="P4" s="3"/>
      <c r="Q4" s="2"/>
      <c r="R4" s="2"/>
      <c r="S4" s="2"/>
      <c r="T4" s="2"/>
      <c r="U4" s="2"/>
      <c r="V4" s="2"/>
      <c r="W4" s="2"/>
    </row>
    <row r="5" ht="10.2" customHeight="1">
      <c r="A5" s="9">
        <v>1</v>
      </c>
      <c r="B5" s="9">
        <v>10.3</v>
      </c>
      <c r="C5" s="9">
        <v>2.2</v>
      </c>
      <c r="D5" s="9">
        <v>21</v>
      </c>
      <c r="E5" s="11">
        <f>D5/POWER(C5,0.5)</f>
        <v>14.1581971117281</v>
      </c>
      <c r="F5" s="8"/>
      <c r="G5" s="2"/>
      <c r="H5" s="2"/>
      <c r="I5" s="3"/>
      <c r="J5" s="2"/>
      <c r="K5" s="3"/>
      <c r="L5" s="3"/>
      <c r="M5" s="2"/>
      <c r="N5" s="3"/>
      <c r="O5" s="2"/>
      <c r="P5" s="3"/>
      <c r="Q5" s="2"/>
      <c r="R5" s="2"/>
      <c r="S5" s="2"/>
      <c r="T5" s="2"/>
      <c r="U5" s="2"/>
      <c r="V5" s="2"/>
      <c r="W5" s="2"/>
    </row>
    <row r="6" ht="10.2" customHeight="1" hidden="1">
      <c r="A6" s="9">
        <v>2</v>
      </c>
      <c r="B6" s="9">
        <v>8.380000000000001</v>
      </c>
      <c r="C6" s="9">
        <v>2.2</v>
      </c>
      <c r="D6" s="9">
        <v>14.5</v>
      </c>
      <c r="E6" s="11">
        <f>D6/POWER(C6,0.5)</f>
        <v>9.775898005717011</v>
      </c>
      <c r="F6" s="8"/>
      <c r="G6" s="2"/>
      <c r="H6" s="2"/>
      <c r="I6" s="3"/>
      <c r="J6" s="2"/>
      <c r="K6" s="3"/>
      <c r="L6" s="3"/>
      <c r="M6" s="2"/>
      <c r="N6" s="3"/>
      <c r="O6" s="2"/>
      <c r="P6" s="3"/>
      <c r="Q6" s="2"/>
      <c r="R6" s="2"/>
      <c r="S6" s="2"/>
      <c r="T6" s="2"/>
      <c r="U6" s="2"/>
      <c r="V6" s="2"/>
      <c r="W6" s="2"/>
    </row>
    <row r="7" ht="10.2" customHeight="1">
      <c r="A7" s="9">
        <v>3</v>
      </c>
      <c r="B7" s="9">
        <v>12.2</v>
      </c>
      <c r="C7" s="9">
        <v>2</v>
      </c>
      <c r="D7" s="9">
        <v>19.7</v>
      </c>
      <c r="E7" s="11">
        <f>D7/POWER(C7,0.5)</f>
        <v>13.930003589375</v>
      </c>
      <c r="F7" s="8"/>
      <c r="G7" s="2"/>
      <c r="H7" s="2"/>
      <c r="I7" s="3"/>
      <c r="J7" s="2"/>
      <c r="K7" s="3"/>
      <c r="L7" s="3"/>
      <c r="M7" s="2"/>
      <c r="N7" s="3"/>
      <c r="O7" s="2"/>
      <c r="P7" s="3"/>
      <c r="Q7" s="2"/>
      <c r="R7" s="2"/>
      <c r="S7" s="2"/>
      <c r="T7" s="2"/>
      <c r="U7" s="2"/>
      <c r="V7" s="2"/>
      <c r="W7" s="2"/>
    </row>
    <row r="8" ht="10.2" customHeight="1">
      <c r="A8" s="9">
        <v>4</v>
      </c>
      <c r="B8" s="9">
        <v>8</v>
      </c>
      <c r="C8" s="9">
        <v>2</v>
      </c>
      <c r="D8" s="9">
        <v>23.7</v>
      </c>
      <c r="E8" s="11">
        <f>D8/POWER(C8,0.5)</f>
        <v>16.7584307141212</v>
      </c>
      <c r="F8" s="8"/>
      <c r="G8" s="2"/>
      <c r="H8" s="2"/>
      <c r="I8" s="3"/>
      <c r="J8" s="2"/>
      <c r="K8" s="3"/>
      <c r="L8" s="3"/>
      <c r="M8" s="2"/>
      <c r="N8" s="3"/>
      <c r="O8" s="2"/>
      <c r="P8" s="3"/>
      <c r="Q8" s="2"/>
      <c r="R8" s="2"/>
      <c r="S8" s="2"/>
      <c r="T8" s="2"/>
      <c r="U8" s="2"/>
      <c r="V8" s="2"/>
      <c r="W8" s="2"/>
    </row>
    <row r="9" ht="10.2" customHeight="1">
      <c r="A9" s="9">
        <v>5</v>
      </c>
      <c r="B9" s="47"/>
      <c r="C9" s="47"/>
      <c r="D9" s="47"/>
      <c r="E9" s="11">
        <f>D9/POWER(C9,0.5)</f>
      </c>
      <c r="F9" s="8"/>
      <c r="G9" s="2"/>
      <c r="H9" s="2"/>
      <c r="I9" s="3"/>
      <c r="J9" s="2"/>
      <c r="K9" s="3"/>
      <c r="L9" s="3"/>
      <c r="M9" s="2"/>
      <c r="N9" s="3"/>
      <c r="O9" s="2"/>
      <c r="P9" s="3"/>
      <c r="Q9" s="2"/>
      <c r="R9" s="2"/>
      <c r="S9" s="2"/>
      <c r="T9" s="2"/>
      <c r="U9" s="2"/>
      <c r="V9" s="2"/>
      <c r="W9" s="2"/>
    </row>
    <row r="10" ht="10.2" customHeight="1">
      <c r="A10" s="9">
        <v>6</v>
      </c>
      <c r="B10" s="47"/>
      <c r="C10" s="47"/>
      <c r="D10" s="47"/>
      <c r="E10" s="11">
        <f>D10/POWER(C10,0.5)</f>
      </c>
      <c r="F10" s="8"/>
      <c r="G10" s="2"/>
      <c r="H10" s="2"/>
      <c r="I10" s="3"/>
      <c r="J10" s="2"/>
      <c r="K10" s="3"/>
      <c r="L10" s="3"/>
      <c r="M10" s="2"/>
      <c r="N10" s="3"/>
      <c r="O10" s="2"/>
      <c r="P10" s="3"/>
      <c r="Q10" s="2"/>
      <c r="R10" s="2"/>
      <c r="S10" s="2"/>
      <c r="T10" s="2"/>
      <c r="U10" s="2"/>
      <c r="V10" s="2"/>
      <c r="W10" s="2"/>
    </row>
    <row r="11" ht="10.2" customHeight="1">
      <c r="A11" s="9">
        <v>7</v>
      </c>
      <c r="B11" s="47"/>
      <c r="C11" s="47"/>
      <c r="D11" s="47"/>
      <c r="E11" s="11">
        <f>D11/POWER(C11,0.5)</f>
      </c>
      <c r="F11" s="8"/>
      <c r="G11" s="2"/>
      <c r="H11" s="2"/>
      <c r="I11" s="3"/>
      <c r="J11" s="2"/>
      <c r="K11" s="3"/>
      <c r="L11" s="3"/>
      <c r="M11" s="2"/>
      <c r="N11" s="3"/>
      <c r="O11" s="2"/>
      <c r="P11" s="3"/>
      <c r="Q11" s="2"/>
      <c r="R11" s="2"/>
      <c r="S11" s="2"/>
      <c r="T11" s="2"/>
      <c r="U11" s="2"/>
      <c r="V11" s="2"/>
      <c r="W11" s="2"/>
    </row>
    <row r="12" ht="10.2" customHeight="1">
      <c r="A12" s="9">
        <v>8</v>
      </c>
      <c r="B12" s="47"/>
      <c r="C12" s="47"/>
      <c r="D12" s="47"/>
      <c r="E12" s="11">
        <f>D12/POWER(C12,0.5)</f>
      </c>
      <c r="F12" s="8"/>
      <c r="G12" s="2"/>
      <c r="H12" s="2"/>
      <c r="I12" s="3"/>
      <c r="J12" s="2"/>
      <c r="K12" s="3"/>
      <c r="L12" s="3"/>
      <c r="M12" s="2"/>
      <c r="N12" s="3"/>
      <c r="O12" s="2"/>
      <c r="P12" s="3"/>
      <c r="Q12" s="2"/>
      <c r="R12" s="2"/>
      <c r="S12" s="2"/>
      <c r="T12" s="2"/>
      <c r="U12" s="2"/>
      <c r="V12" s="2"/>
      <c r="W12" s="2"/>
    </row>
    <row r="13" ht="10.2" customHeight="1">
      <c r="A13" s="9">
        <v>9</v>
      </c>
      <c r="B13" s="47"/>
      <c r="C13" s="47"/>
      <c r="D13" s="47"/>
      <c r="E13" s="11">
        <f>D13/POWER(C13,0.5)</f>
      </c>
      <c r="F13" s="8"/>
      <c r="G13" s="2"/>
      <c r="H13" s="2"/>
      <c r="I13" s="3"/>
      <c r="J13" s="2"/>
      <c r="K13" s="3"/>
      <c r="L13" s="3"/>
      <c r="M13" s="2"/>
      <c r="N13" s="3"/>
      <c r="O13" s="2"/>
      <c r="P13" s="3"/>
      <c r="Q13" s="2"/>
      <c r="R13" s="2"/>
      <c r="S13" s="2"/>
      <c r="T13" s="2"/>
      <c r="U13" s="2"/>
      <c r="V13" s="2"/>
      <c r="W13" s="2"/>
    </row>
    <row r="14" ht="10.2" customHeight="1">
      <c r="A14" s="9">
        <v>10</v>
      </c>
      <c r="B14" s="47"/>
      <c r="C14" s="47"/>
      <c r="D14" s="47"/>
      <c r="E14" s="11">
        <f>D14/POWER(C14,0.5)</f>
      </c>
      <c r="F14" s="8"/>
      <c r="G14" s="2"/>
      <c r="H14" s="2"/>
      <c r="I14" s="3"/>
      <c r="J14" s="2"/>
      <c r="K14" s="3"/>
      <c r="L14" s="3"/>
      <c r="M14" s="2"/>
      <c r="N14" s="3"/>
      <c r="O14" s="2"/>
      <c r="P14" s="3"/>
      <c r="Q14" s="2"/>
      <c r="R14" s="2"/>
      <c r="S14" s="2"/>
      <c r="T14" s="2"/>
      <c r="U14" s="2"/>
      <c r="V14" s="2"/>
      <c r="W14" s="2"/>
    </row>
    <row r="15" ht="10.2" customHeight="1">
      <c r="A15" s="9">
        <v>11</v>
      </c>
      <c r="B15" s="47"/>
      <c r="C15" s="47"/>
      <c r="D15" s="47"/>
      <c r="E15" s="11">
        <f>D15/POWER(C15,0.5)</f>
      </c>
      <c r="F15" s="8"/>
      <c r="G15" s="2"/>
      <c r="H15" s="2"/>
      <c r="I15" s="3"/>
      <c r="J15" s="2"/>
      <c r="K15" s="3"/>
      <c r="L15" s="3"/>
      <c r="M15" s="2"/>
      <c r="N15" s="3"/>
      <c r="O15" s="2"/>
      <c r="P15" s="3"/>
      <c r="Q15" s="2"/>
      <c r="R15" s="2"/>
      <c r="S15" s="2"/>
      <c r="T15" s="2"/>
      <c r="U15" s="2"/>
      <c r="V15" s="2"/>
      <c r="W15" s="2"/>
    </row>
    <row r="16" ht="10.2" customHeight="1">
      <c r="A16" s="9">
        <v>12</v>
      </c>
      <c r="B16" s="47"/>
      <c r="C16" s="47"/>
      <c r="D16" s="47"/>
      <c r="E16" s="11">
        <f>D16/POWER(C16,0.5)</f>
      </c>
      <c r="F16" s="8"/>
      <c r="G16" s="2"/>
      <c r="H16" s="2"/>
      <c r="I16" s="3"/>
      <c r="J16" s="2"/>
      <c r="K16" s="3"/>
      <c r="L16" s="3"/>
      <c r="M16" s="2"/>
      <c r="N16" s="3"/>
      <c r="O16" s="2"/>
      <c r="P16" s="3"/>
      <c r="Q16" s="2"/>
      <c r="R16" s="2"/>
      <c r="S16" s="2"/>
      <c r="T16" s="2"/>
      <c r="U16" s="2"/>
      <c r="V16" s="2"/>
      <c r="W16" s="2"/>
    </row>
    <row r="17" ht="10.2" customHeight="1">
      <c r="A17" s="9">
        <v>13</v>
      </c>
      <c r="B17" s="47"/>
      <c r="C17" s="47"/>
      <c r="D17" s="47"/>
      <c r="E17" s="11">
        <f>D17/POWER(C17,0.5)</f>
      </c>
      <c r="F17" s="8"/>
      <c r="G17" s="2"/>
      <c r="H17" s="2"/>
      <c r="I17" s="3"/>
      <c r="J17" s="2"/>
      <c r="K17" s="3"/>
      <c r="L17" s="3"/>
      <c r="M17" s="2"/>
      <c r="N17" s="3"/>
      <c r="O17" s="2"/>
      <c r="P17" s="3"/>
      <c r="Q17" s="2"/>
      <c r="R17" s="2"/>
      <c r="S17" s="2"/>
      <c r="T17" s="2"/>
      <c r="U17" s="2"/>
      <c r="V17" s="2"/>
      <c r="W17" s="2"/>
    </row>
    <row r="18" ht="10.2" customHeight="1">
      <c r="A18" s="9">
        <v>14</v>
      </c>
      <c r="B18" s="47"/>
      <c r="C18" s="47"/>
      <c r="D18" s="47"/>
      <c r="E18" s="11">
        <f>D18/POWER(C18,0.5)</f>
      </c>
      <c r="F18" s="8"/>
      <c r="G18" s="2"/>
      <c r="H18" s="2"/>
      <c r="I18" s="3"/>
      <c r="J18" s="2"/>
      <c r="K18" s="3"/>
      <c r="L18" s="3"/>
      <c r="M18" s="2"/>
      <c r="N18" s="3"/>
      <c r="O18" s="2"/>
      <c r="P18" s="3"/>
      <c r="Q18" s="2"/>
      <c r="R18" s="2"/>
      <c r="S18" s="2"/>
      <c r="T18" s="2"/>
      <c r="U18" s="2"/>
      <c r="V18" s="2"/>
      <c r="W18" s="2"/>
    </row>
    <row r="19" ht="10.2" customHeight="1">
      <c r="A19" s="9">
        <v>15</v>
      </c>
      <c r="B19" s="47"/>
      <c r="C19" s="47"/>
      <c r="D19" s="47"/>
      <c r="E19" s="11">
        <f>D19/POWER(C19,0.5)</f>
      </c>
      <c r="F19" s="8"/>
      <c r="G19" s="2"/>
      <c r="H19" s="2"/>
      <c r="I19" s="3"/>
      <c r="J19" s="2"/>
      <c r="K19" s="3"/>
      <c r="L19" s="3"/>
      <c r="M19" s="2"/>
      <c r="N19" s="3"/>
      <c r="O19" s="2"/>
      <c r="P19" s="3"/>
      <c r="Q19" s="2"/>
      <c r="R19" s="2"/>
      <c r="S19" s="2"/>
      <c r="T19" s="2"/>
      <c r="U19" s="2"/>
      <c r="V19" s="2"/>
      <c r="W19" s="2"/>
    </row>
    <row r="20" ht="10.2" customHeight="1">
      <c r="A20" s="9">
        <v>16</v>
      </c>
      <c r="B20" s="47"/>
      <c r="C20" s="47"/>
      <c r="D20" s="47"/>
      <c r="E20" s="11">
        <f>D20/POWER(C20,0.5)</f>
      </c>
      <c r="F20" s="8"/>
      <c r="G20" s="2"/>
      <c r="H20" s="2"/>
      <c r="I20" s="3"/>
      <c r="J20" s="2"/>
      <c r="K20" s="3"/>
      <c r="L20" s="3"/>
      <c r="M20" s="2"/>
      <c r="N20" s="3"/>
      <c r="O20" s="2"/>
      <c r="P20" s="3"/>
      <c r="Q20" s="2"/>
      <c r="R20" s="2"/>
      <c r="S20" s="2"/>
      <c r="T20" s="2"/>
      <c r="U20" s="2"/>
      <c r="V20" s="2"/>
      <c r="W20" s="2"/>
    </row>
    <row r="21" ht="10.2" customHeight="1">
      <c r="A21" s="9">
        <v>17</v>
      </c>
      <c r="B21" s="47"/>
      <c r="C21" s="47"/>
      <c r="D21" s="47"/>
      <c r="E21" s="11">
        <f>D21/POWER(C21,0.5)</f>
      </c>
      <c r="F21" s="8"/>
      <c r="G21" s="2"/>
      <c r="H21" s="2"/>
      <c r="I21" s="3"/>
      <c r="J21" s="2"/>
      <c r="K21" s="3"/>
      <c r="L21" s="3"/>
      <c r="M21" s="2"/>
      <c r="N21" s="3"/>
      <c r="O21" s="2"/>
      <c r="P21" s="3"/>
      <c r="Q21" s="2"/>
      <c r="R21" s="2"/>
      <c r="S21" s="2"/>
      <c r="T21" s="2"/>
      <c r="U21" s="2"/>
      <c r="V21" s="2"/>
      <c r="W21" s="2"/>
    </row>
    <row r="22" ht="10.2" customHeight="1">
      <c r="A22" s="9">
        <v>18</v>
      </c>
      <c r="B22" s="47"/>
      <c r="C22" s="47"/>
      <c r="D22" s="47"/>
      <c r="E22" s="11">
        <f>D22/POWER(C22,0.5)</f>
      </c>
      <c r="F22" s="8"/>
      <c r="G22" s="2"/>
      <c r="H22" s="2"/>
      <c r="I22" s="3"/>
      <c r="J22" s="2"/>
      <c r="K22" s="3"/>
      <c r="L22" s="3"/>
      <c r="M22" s="2"/>
      <c r="N22" s="3"/>
      <c r="O22" s="2"/>
      <c r="P22" s="3"/>
      <c r="Q22" s="2"/>
      <c r="R22" s="2"/>
      <c r="S22" s="2"/>
      <c r="T22" s="2"/>
      <c r="U22" s="2"/>
      <c r="V22" s="2"/>
      <c r="W22" s="2"/>
    </row>
    <row r="23" ht="10.2" customHeight="1">
      <c r="A23" s="13"/>
      <c r="B23" s="48"/>
      <c r="C23" s="13"/>
      <c r="D23" s="13"/>
      <c r="E23" s="13"/>
      <c r="F23" s="2"/>
      <c r="G23" s="2"/>
      <c r="H23" s="2"/>
      <c r="I23" s="3"/>
      <c r="J23" s="2"/>
      <c r="K23" s="3"/>
      <c r="L23" s="3"/>
      <c r="M23" s="2"/>
      <c r="N23" s="3"/>
      <c r="O23" s="2"/>
      <c r="P23" s="3"/>
      <c r="Q23" s="2"/>
      <c r="R23" s="2"/>
      <c r="S23" s="2"/>
      <c r="T23" s="2"/>
      <c r="U23" s="2"/>
      <c r="V23" s="2"/>
      <c r="W23" s="2"/>
    </row>
    <row r="24" ht="10.2" customHeight="1">
      <c r="A24" s="2"/>
      <c r="B24" s="3"/>
      <c r="C24" s="2"/>
      <c r="D24" s="2"/>
      <c r="E24" s="2"/>
      <c r="F24" s="2"/>
      <c r="G24" s="2"/>
      <c r="H24" s="2"/>
      <c r="I24" s="3"/>
      <c r="J24" s="2"/>
      <c r="K24" s="3"/>
      <c r="L24" s="3"/>
      <c r="M24" s="2"/>
      <c r="N24" s="3"/>
      <c r="O24" s="2"/>
      <c r="P24" s="3"/>
      <c r="Q24" s="2"/>
      <c r="R24" s="2"/>
      <c r="S24" s="2"/>
      <c r="T24" s="2"/>
      <c r="U24" s="2"/>
      <c r="V24" s="2"/>
      <c r="W24" s="2"/>
    </row>
    <row r="25" ht="10.2" customHeight="1">
      <c r="A25" s="2"/>
      <c r="B25" s="3"/>
      <c r="C25" s="2"/>
      <c r="D25" s="2"/>
      <c r="E25" s="2"/>
      <c r="F25" s="2"/>
      <c r="G25" s="2"/>
      <c r="H25" s="2"/>
      <c r="I25" s="3"/>
      <c r="J25" s="2"/>
      <c r="K25" s="3"/>
      <c r="L25" s="3"/>
      <c r="M25" s="2"/>
      <c r="N25" s="3"/>
      <c r="O25" s="2"/>
      <c r="P25" s="3"/>
      <c r="Q25" s="2"/>
      <c r="R25" s="2"/>
      <c r="S25" s="2"/>
      <c r="T25" s="2"/>
      <c r="U25" s="2"/>
      <c r="V25" s="2"/>
      <c r="W25" s="2"/>
    </row>
    <row r="26" ht="10.2" customHeight="1">
      <c r="A26" s="2"/>
      <c r="B26" s="3"/>
      <c r="C26" s="2"/>
      <c r="D26" s="2"/>
      <c r="E26" s="2"/>
      <c r="F26" s="2"/>
      <c r="G26" s="2"/>
      <c r="H26" s="2"/>
      <c r="I26" s="3"/>
      <c r="J26" s="2"/>
      <c r="K26" s="3"/>
      <c r="L26" s="3"/>
      <c r="M26" s="2"/>
      <c r="N26" s="3"/>
      <c r="O26" s="2"/>
      <c r="P26" s="3"/>
      <c r="Q26" s="2"/>
      <c r="R26" s="2"/>
      <c r="S26" s="2"/>
      <c r="T26" s="2"/>
      <c r="U26" s="2"/>
      <c r="V26" s="2"/>
      <c r="W26" s="2"/>
    </row>
    <row r="27" ht="10.2" customHeight="1">
      <c r="A27" s="17"/>
      <c r="B27" s="18"/>
      <c r="C27" s="17"/>
      <c r="D27" s="17"/>
      <c r="E27" s="17"/>
      <c r="F27" s="2"/>
      <c r="G27" s="2"/>
      <c r="H27" s="2"/>
      <c r="I27" s="3"/>
      <c r="J27" s="2"/>
      <c r="K27" s="3"/>
      <c r="L27" s="3"/>
      <c r="M27" s="2"/>
      <c r="N27" s="3"/>
      <c r="O27" s="2"/>
      <c r="P27" s="3"/>
      <c r="Q27" s="2"/>
      <c r="R27" s="2"/>
      <c r="S27" s="2"/>
      <c r="T27" s="2"/>
      <c r="U27" s="2"/>
      <c r="V27" s="2"/>
      <c r="W27" s="2"/>
    </row>
    <row r="28" ht="31.8" customHeight="1">
      <c r="A28" t="s" s="19">
        <v>30</v>
      </c>
      <c r="B28" s="20"/>
      <c r="C28" s="20"/>
      <c r="D28" s="20"/>
      <c r="E28" s="20"/>
      <c r="F28" s="21"/>
      <c r="G28" s="2"/>
      <c r="H28" s="2"/>
      <c r="I28" s="3"/>
      <c r="J28" s="2"/>
      <c r="K28" s="3"/>
      <c r="L28" s="3"/>
      <c r="M28" s="2"/>
      <c r="N28" s="3"/>
      <c r="O28" s="2"/>
      <c r="P28" s="3"/>
      <c r="Q28" s="2"/>
      <c r="R28" s="2"/>
      <c r="S28" s="2"/>
      <c r="T28" s="2"/>
      <c r="U28" s="2"/>
      <c r="V28" s="2"/>
      <c r="W28" s="2"/>
    </row>
    <row r="29" ht="10.2" customHeight="1">
      <c r="A29" s="22"/>
      <c r="B29" s="23"/>
      <c r="C29" s="22"/>
      <c r="D29" s="22"/>
      <c r="E29" s="22"/>
      <c r="F29" s="2"/>
      <c r="G29" s="2"/>
      <c r="H29" s="2"/>
      <c r="I29" s="3"/>
      <c r="J29" s="2"/>
      <c r="K29" s="3"/>
      <c r="L29" s="3"/>
      <c r="M29" s="2"/>
      <c r="N29" s="3"/>
      <c r="O29" s="2"/>
      <c r="P29" s="3"/>
      <c r="Q29" s="2"/>
      <c r="R29" s="2"/>
      <c r="S29" s="2"/>
      <c r="T29" s="2"/>
      <c r="U29" s="2"/>
      <c r="V29" s="2"/>
      <c r="W29" s="2"/>
    </row>
    <row r="30" ht="10.2" customHeight="1">
      <c r="A30" s="2"/>
      <c r="B30" s="3"/>
      <c r="C30" s="4"/>
      <c r="D30" s="4"/>
      <c r="E30" s="2"/>
      <c r="F30" s="2"/>
      <c r="G30" s="2"/>
      <c r="H30" s="2"/>
      <c r="I30" s="3"/>
      <c r="J30" s="2"/>
      <c r="K30" s="3"/>
      <c r="L30" s="3"/>
      <c r="M30" s="2"/>
      <c r="N30" s="3"/>
      <c r="O30" s="2"/>
      <c r="P30" s="3"/>
      <c r="Q30" s="2"/>
      <c r="R30" s="2"/>
      <c r="S30" s="2"/>
      <c r="T30" s="2"/>
      <c r="U30" s="2"/>
      <c r="V30" s="2"/>
      <c r="W30" s="2"/>
    </row>
    <row r="31" ht="11.7" customHeight="1">
      <c r="A31" s="2"/>
      <c r="B31" s="24"/>
      <c r="C31" t="s" s="6">
        <v>7</v>
      </c>
      <c r="D31" t="s" s="6">
        <v>8</v>
      </c>
      <c r="E31" s="8"/>
      <c r="F31" s="2"/>
      <c r="G31" s="2"/>
      <c r="H31" s="2"/>
      <c r="I31" s="3"/>
      <c r="J31" s="2"/>
      <c r="K31" s="3"/>
      <c r="L31" s="3"/>
      <c r="M31" s="2"/>
      <c r="N31" s="3"/>
      <c r="O31" s="2"/>
      <c r="P31" s="3"/>
      <c r="Q31" s="2"/>
      <c r="R31" s="2"/>
      <c r="S31" s="2"/>
      <c r="T31" s="2"/>
      <c r="U31" s="2"/>
      <c r="V31" s="2"/>
      <c r="W31" s="2"/>
    </row>
    <row r="32" ht="10.2" customHeight="1">
      <c r="A32" s="2"/>
      <c r="B32" s="24"/>
      <c r="C32" s="25">
        <v>0.1</v>
      </c>
      <c r="D32" s="26">
        <f>1740.1*POWER(C32,-2.3318)</f>
        <v>373571.904964662</v>
      </c>
      <c r="E32" s="8"/>
      <c r="F32" s="2"/>
      <c r="G32" s="2"/>
      <c r="H32" s="2"/>
      <c r="I32" s="3"/>
      <c r="J32" s="2"/>
      <c r="K32" s="3"/>
      <c r="L32" s="3"/>
      <c r="M32" s="2"/>
      <c r="N32" s="3"/>
      <c r="O32" s="2"/>
      <c r="P32" s="3"/>
      <c r="Q32" s="2"/>
      <c r="R32" s="2"/>
      <c r="S32" s="2"/>
      <c r="T32" s="2"/>
      <c r="U32" s="2"/>
      <c r="V32" s="2"/>
      <c r="W32" s="2"/>
    </row>
    <row r="33" ht="10.2" customHeight="1">
      <c r="A33" s="2"/>
      <c r="B33" s="24"/>
      <c r="C33" s="25">
        <v>0.2</v>
      </c>
      <c r="D33" s="26">
        <f>1740.1*POWER(C33,-2.3318)</f>
        <v>74204.879320911</v>
      </c>
      <c r="E33" s="8"/>
      <c r="F33" s="2"/>
      <c r="G33" s="2"/>
      <c r="H33" s="2"/>
      <c r="I33" s="3"/>
      <c r="J33" s="2"/>
      <c r="K33" s="3"/>
      <c r="L33" s="3"/>
      <c r="M33" s="2"/>
      <c r="N33" s="3"/>
      <c r="O33" s="2"/>
      <c r="P33" s="3"/>
      <c r="Q33" s="2"/>
      <c r="R33" s="2"/>
      <c r="S33" s="2"/>
      <c r="T33" s="2"/>
      <c r="U33" s="2"/>
      <c r="V33" s="2"/>
      <c r="W33" s="2"/>
    </row>
    <row r="34" ht="10.2" customHeight="1">
      <c r="A34" s="2"/>
      <c r="B34" s="24"/>
      <c r="C34" s="25">
        <v>0.3</v>
      </c>
      <c r="D34" s="26">
        <f>1740.1*POWER(C34,-2.3318)</f>
        <v>28828.5543938433</v>
      </c>
      <c r="E34" s="8"/>
      <c r="F34" s="2"/>
      <c r="G34" s="2"/>
      <c r="H34" s="2"/>
      <c r="I34" s="3"/>
      <c r="J34" s="2"/>
      <c r="K34" s="3"/>
      <c r="L34" s="3"/>
      <c r="M34" s="2"/>
      <c r="N34" s="3"/>
      <c r="O34" s="2"/>
      <c r="P34" s="3"/>
      <c r="Q34" s="2"/>
      <c r="R34" s="2"/>
      <c r="S34" s="2"/>
      <c r="T34" s="2"/>
      <c r="U34" s="2"/>
      <c r="V34" s="2"/>
      <c r="W34" s="2"/>
    </row>
    <row r="35" ht="10.2" customHeight="1">
      <c r="A35" s="2"/>
      <c r="B35" s="24"/>
      <c r="C35" s="25">
        <v>0.4</v>
      </c>
      <c r="D35" s="26">
        <f>1740.1*POWER(C35,-2.3318)</f>
        <v>14739.7704213111</v>
      </c>
      <c r="E35" s="8"/>
      <c r="F35" s="2"/>
      <c r="G35" s="2"/>
      <c r="H35" s="2"/>
      <c r="I35" s="3"/>
      <c r="J35" s="2"/>
      <c r="K35" s="3"/>
      <c r="L35" s="3"/>
      <c r="M35" s="2"/>
      <c r="N35" s="3"/>
      <c r="O35" s="2"/>
      <c r="P35" s="3"/>
      <c r="Q35" s="2"/>
      <c r="R35" s="2"/>
      <c r="S35" s="2"/>
      <c r="T35" s="2"/>
      <c r="U35" s="2"/>
      <c r="V35" s="2"/>
      <c r="W35" s="2"/>
    </row>
    <row r="36" ht="10.2" customHeight="1">
      <c r="A36" s="2"/>
      <c r="B36" s="24"/>
      <c r="C36" s="25">
        <v>0.5</v>
      </c>
      <c r="D36" s="26">
        <f>1740.1*POWER(C36,-2.3318)</f>
        <v>8760.238919300071</v>
      </c>
      <c r="E36" s="8"/>
      <c r="F36" s="2"/>
      <c r="G36" s="2"/>
      <c r="H36" s="2"/>
      <c r="I36" s="3"/>
      <c r="J36" s="2"/>
      <c r="K36" s="3"/>
      <c r="L36" s="3"/>
      <c r="M36" s="2"/>
      <c r="N36" s="3"/>
      <c r="O36" s="2"/>
      <c r="P36" s="3"/>
      <c r="Q36" s="2"/>
      <c r="R36" s="2"/>
      <c r="S36" s="2"/>
      <c r="T36" s="2"/>
      <c r="U36" s="2"/>
      <c r="V36" s="2"/>
      <c r="W36" s="2"/>
    </row>
    <row r="37" ht="10.2" customHeight="1">
      <c r="A37" s="2"/>
      <c r="B37" s="24"/>
      <c r="C37" s="25">
        <v>0.6</v>
      </c>
      <c r="D37" s="26">
        <f>1740.1*POWER(C37,-2.3318)</f>
        <v>5726.392620434930</v>
      </c>
      <c r="E37" s="8"/>
      <c r="F37" s="2"/>
      <c r="G37" s="2"/>
      <c r="H37" s="2"/>
      <c r="I37" s="3"/>
      <c r="J37" s="2"/>
      <c r="K37" s="3"/>
      <c r="L37" s="3"/>
      <c r="M37" s="2"/>
      <c r="N37" s="3"/>
      <c r="O37" s="2"/>
      <c r="P37" s="3"/>
      <c r="Q37" s="2"/>
      <c r="R37" s="2"/>
      <c r="S37" s="2"/>
      <c r="T37" s="2"/>
      <c r="U37" s="2"/>
      <c r="V37" s="2"/>
      <c r="W37" s="2"/>
    </row>
    <row r="38" ht="10.2" customHeight="1">
      <c r="A38" s="2"/>
      <c r="B38" s="24"/>
      <c r="C38" s="25">
        <v>0.7</v>
      </c>
      <c r="D38" s="26">
        <f>1740.1*POWER(C38,-2.3318)</f>
        <v>3997.372287470690</v>
      </c>
      <c r="E38" s="8"/>
      <c r="F38" s="2"/>
      <c r="G38" s="2"/>
      <c r="H38" s="2"/>
      <c r="I38" s="3"/>
      <c r="J38" s="2"/>
      <c r="K38" s="3"/>
      <c r="L38" s="3"/>
      <c r="M38" s="2"/>
      <c r="N38" s="3"/>
      <c r="O38" s="2"/>
      <c r="P38" s="3"/>
      <c r="Q38" s="2"/>
      <c r="R38" s="2"/>
      <c r="S38" s="2"/>
      <c r="T38" s="2"/>
      <c r="U38" s="2"/>
      <c r="V38" s="2"/>
      <c r="W38" s="2"/>
    </row>
    <row r="39" ht="10.2" customHeight="1">
      <c r="A39" s="2"/>
      <c r="B39" s="24"/>
      <c r="C39" s="25">
        <v>0.9</v>
      </c>
      <c r="D39" s="26">
        <f>1740.1*POWER(C39,-2.3318)</f>
        <v>2224.700351910560</v>
      </c>
      <c r="E39" s="8"/>
      <c r="F39" s="2"/>
      <c r="G39" s="2"/>
      <c r="H39" s="2"/>
      <c r="I39" s="3"/>
      <c r="J39" s="2"/>
      <c r="K39" s="3"/>
      <c r="L39" s="3"/>
      <c r="M39" s="2"/>
      <c r="N39" s="3"/>
      <c r="O39" s="2"/>
      <c r="P39" s="3"/>
      <c r="Q39" s="2"/>
      <c r="R39" s="2"/>
      <c r="S39" s="2"/>
      <c r="T39" s="2"/>
      <c r="U39" s="2"/>
      <c r="V39" s="2"/>
      <c r="W39" s="2"/>
    </row>
    <row r="40" ht="10.2" customHeight="1">
      <c r="A40" s="2"/>
      <c r="B40" s="24"/>
      <c r="C40" s="25">
        <v>1</v>
      </c>
      <c r="D40" s="26">
        <f>1740.1*POWER(C40,-2.3318)</f>
        <v>1740.1</v>
      </c>
      <c r="E40" s="8"/>
      <c r="F40" s="2"/>
      <c r="G40" s="2"/>
      <c r="H40" s="2"/>
      <c r="I40" s="3"/>
      <c r="J40" s="2"/>
      <c r="K40" s="3"/>
      <c r="L40" s="3"/>
      <c r="M40" s="2"/>
      <c r="N40" s="3"/>
      <c r="O40" s="2"/>
      <c r="P40" s="3"/>
      <c r="Q40" s="2"/>
      <c r="R40" s="2"/>
      <c r="S40" s="2"/>
      <c r="T40" s="2"/>
      <c r="U40" s="2"/>
      <c r="V40" s="2"/>
      <c r="W40" s="2"/>
    </row>
    <row r="41" ht="10.2" customHeight="1">
      <c r="A41" s="2"/>
      <c r="B41" s="24"/>
      <c r="C41" s="25">
        <v>1.2</v>
      </c>
      <c r="D41" s="26">
        <f>1740.1*POWER(C41,-2.3318)</f>
        <v>1137.468497219360</v>
      </c>
      <c r="E41" s="8"/>
      <c r="F41" s="2"/>
      <c r="G41" s="2"/>
      <c r="H41" s="2"/>
      <c r="I41" s="3"/>
      <c r="J41" s="2"/>
      <c r="K41" s="3"/>
      <c r="L41" s="3"/>
      <c r="M41" s="2"/>
      <c r="N41" s="3"/>
      <c r="O41" s="2"/>
      <c r="P41" s="3"/>
      <c r="Q41" s="2"/>
      <c r="R41" s="2"/>
      <c r="S41" s="2"/>
      <c r="T41" s="2"/>
      <c r="U41" s="2"/>
      <c r="V41" s="2"/>
      <c r="W41" s="2"/>
    </row>
    <row r="42" ht="10.2" customHeight="1">
      <c r="A42" s="2"/>
      <c r="B42" s="24"/>
      <c r="C42" s="25">
        <v>1.3</v>
      </c>
      <c r="D42" s="26">
        <f>1740.1*POWER(C42,-2.3318)</f>
        <v>943.8024450529271</v>
      </c>
      <c r="E42" s="8"/>
      <c r="F42" s="2"/>
      <c r="G42" s="2"/>
      <c r="H42" s="2"/>
      <c r="I42" s="3"/>
      <c r="J42" s="2"/>
      <c r="K42" s="3"/>
      <c r="L42" s="3"/>
      <c r="M42" s="2"/>
      <c r="N42" s="3"/>
      <c r="O42" s="2"/>
      <c r="P42" s="3"/>
      <c r="Q42" s="2"/>
      <c r="R42" s="2"/>
      <c r="S42" s="2"/>
      <c r="T42" s="2"/>
      <c r="U42" s="2"/>
      <c r="V42" s="2"/>
      <c r="W42" s="2"/>
    </row>
    <row r="43" ht="10.2" customHeight="1">
      <c r="A43" s="2"/>
      <c r="B43" s="24"/>
      <c r="C43" s="25">
        <v>1.4</v>
      </c>
      <c r="D43" s="26">
        <f>1740.1*POWER(C43,-2.3318)</f>
        <v>794.022581062608</v>
      </c>
      <c r="E43" s="8"/>
      <c r="F43" s="2"/>
      <c r="G43" s="2"/>
      <c r="H43" s="2"/>
      <c r="I43" s="3"/>
      <c r="J43" s="2"/>
      <c r="K43" s="3"/>
      <c r="L43" s="3"/>
      <c r="M43" s="2"/>
      <c r="N43" s="3"/>
      <c r="O43" s="2"/>
      <c r="P43" s="3"/>
      <c r="Q43" s="2"/>
      <c r="R43" s="2"/>
      <c r="S43" s="2"/>
      <c r="T43" s="2"/>
      <c r="U43" s="2"/>
      <c r="V43" s="2"/>
      <c r="W43" s="2"/>
    </row>
    <row r="44" ht="10.2" customHeight="1">
      <c r="A44" s="2"/>
      <c r="B44" s="24"/>
      <c r="C44" s="25">
        <v>1.5</v>
      </c>
      <c r="D44" s="26">
        <f>1740.1*POWER(C44,-2.3318)</f>
        <v>676.027883338803</v>
      </c>
      <c r="E44" s="8"/>
      <c r="F44" s="2"/>
      <c r="G44" s="2"/>
      <c r="H44" s="2"/>
      <c r="I44" s="3"/>
      <c r="J44" s="2"/>
      <c r="K44" s="3"/>
      <c r="L44" s="3"/>
      <c r="M44" s="2"/>
      <c r="N44" s="3"/>
      <c r="O44" s="2"/>
      <c r="P44" s="3"/>
      <c r="Q44" s="2"/>
      <c r="R44" s="2"/>
      <c r="S44" s="2"/>
      <c r="T44" s="2"/>
      <c r="U44" s="2"/>
      <c r="V44" s="2"/>
      <c r="W44" s="2"/>
    </row>
    <row r="45" ht="10.2" customHeight="1">
      <c r="A45" s="2"/>
      <c r="B45" s="24"/>
      <c r="C45" s="25">
        <v>1.6</v>
      </c>
      <c r="D45" s="26">
        <f>1740.1*POWER(C45,-2.3318)</f>
        <v>581.577011508690</v>
      </c>
      <c r="E45" s="8"/>
      <c r="F45" s="2"/>
      <c r="G45" s="2"/>
      <c r="H45" s="2"/>
      <c r="I45" s="3"/>
      <c r="J45" s="2"/>
      <c r="K45" s="3"/>
      <c r="L45" s="3"/>
      <c r="M45" s="2"/>
      <c r="N45" s="3"/>
      <c r="O45" s="2"/>
      <c r="P45" s="3"/>
      <c r="Q45" s="2"/>
      <c r="R45" s="2"/>
      <c r="S45" s="2"/>
      <c r="T45" s="2"/>
      <c r="U45" s="2"/>
      <c r="V45" s="2"/>
      <c r="W45" s="2"/>
    </row>
    <row r="46" ht="10.2" customHeight="1">
      <c r="A46" s="2"/>
      <c r="B46" s="24"/>
      <c r="C46" s="25">
        <v>1.7</v>
      </c>
      <c r="D46" s="26">
        <f>1740.1*POWER(C46,-2.3318)</f>
        <v>504.909348880536</v>
      </c>
      <c r="E46" s="8"/>
      <c r="F46" s="2"/>
      <c r="G46" s="2"/>
      <c r="H46" s="2"/>
      <c r="I46" s="3"/>
      <c r="J46" s="2"/>
      <c r="K46" s="3"/>
      <c r="L46" s="3"/>
      <c r="M46" s="2"/>
      <c r="N46" s="3"/>
      <c r="O46" s="2"/>
      <c r="P46" s="3"/>
      <c r="Q46" s="2"/>
      <c r="R46" s="2"/>
      <c r="S46" s="2"/>
      <c r="T46" s="2"/>
      <c r="U46" s="2"/>
      <c r="V46" s="2"/>
      <c r="W46" s="2"/>
    </row>
    <row r="47" ht="10.2" customHeight="1">
      <c r="A47" s="2"/>
      <c r="B47" s="24"/>
      <c r="C47" s="25">
        <v>1.8</v>
      </c>
      <c r="D47" s="26">
        <f>1740.1*POWER(C47,-2.3318)</f>
        <v>441.905879282670</v>
      </c>
      <c r="E47" s="8"/>
      <c r="F47" s="2"/>
      <c r="G47" s="2"/>
      <c r="H47" s="17"/>
      <c r="I47" s="18"/>
      <c r="J47" s="17"/>
      <c r="K47" s="3"/>
      <c r="L47" s="3"/>
      <c r="M47" s="2"/>
      <c r="N47" s="3"/>
      <c r="O47" s="2"/>
      <c r="P47" s="3"/>
      <c r="Q47" s="2"/>
      <c r="R47" t="s" s="27">
        <v>9</v>
      </c>
      <c r="S47" s="28">
        <v>4.87001873212648</v>
      </c>
      <c r="T47" t="s" s="27">
        <v>10</v>
      </c>
      <c r="U47" s="2"/>
      <c r="V47" s="2"/>
      <c r="W47" s="2"/>
    </row>
    <row r="48" ht="17.4" customHeight="1">
      <c r="A48" s="2"/>
      <c r="B48" s="3"/>
      <c r="C48" s="13"/>
      <c r="D48" s="13"/>
      <c r="E48" s="2"/>
      <c r="F48" s="2"/>
      <c r="G48" s="29"/>
      <c r="H48" t="s" s="30">
        <v>11</v>
      </c>
      <c r="I48" s="31">
        <v>48</v>
      </c>
      <c r="J48" s="32"/>
      <c r="K48" s="33"/>
      <c r="L48" s="3"/>
      <c r="M48" s="2"/>
      <c r="N48" s="3"/>
      <c r="O48" s="2"/>
      <c r="P48" s="3"/>
      <c r="Q48" s="2"/>
      <c r="R48" t="s" s="27">
        <v>12</v>
      </c>
      <c r="S48" s="28">
        <v>2.48026394281453</v>
      </c>
      <c r="T48" t="s" s="27">
        <v>13</v>
      </c>
      <c r="U48" s="2"/>
      <c r="V48" s="2"/>
      <c r="W48" s="2"/>
    </row>
    <row r="49" ht="17.4" customHeight="1">
      <c r="A49" s="2"/>
      <c r="B49" s="3"/>
      <c r="C49" s="2"/>
      <c r="D49" s="2"/>
      <c r="E49" s="2"/>
      <c r="F49" s="2"/>
      <c r="G49" s="29"/>
      <c r="H49" t="s" s="30">
        <v>9</v>
      </c>
      <c r="I49" s="34">
        <v>4.87001873212648</v>
      </c>
      <c r="J49" t="s" s="35">
        <v>10</v>
      </c>
      <c r="K49" s="33"/>
      <c r="L49" s="3"/>
      <c r="M49" s="2"/>
      <c r="N49" s="3"/>
      <c r="O49" s="2"/>
      <c r="P49" s="3"/>
      <c r="Q49" s="2"/>
      <c r="R49" t="s" s="27">
        <v>14</v>
      </c>
      <c r="S49" s="28">
        <v>3548.253489792920</v>
      </c>
      <c r="T49" t="s" s="27">
        <v>15</v>
      </c>
      <c r="U49" s="2"/>
      <c r="V49" s="2"/>
      <c r="W49" s="2"/>
    </row>
    <row r="50" ht="21" customHeight="1">
      <c r="A50" s="2"/>
      <c r="B50" s="3"/>
      <c r="C50" s="2"/>
      <c r="D50" s="2"/>
      <c r="E50" s="2"/>
      <c r="F50" s="2"/>
      <c r="G50" s="29"/>
      <c r="H50" t="s" s="30">
        <v>16</v>
      </c>
      <c r="I50" s="34">
        <v>2.48026394281453</v>
      </c>
      <c r="J50" t="s" s="35">
        <v>13</v>
      </c>
      <c r="K50" s="33"/>
      <c r="L50" s="3"/>
      <c r="M50" s="2"/>
      <c r="N50" s="3"/>
      <c r="O50" s="2"/>
      <c r="P50" s="3"/>
      <c r="Q50" s="2"/>
      <c r="R50" s="2"/>
      <c r="S50" s="2"/>
      <c r="T50" s="2"/>
      <c r="U50" s="2"/>
      <c r="V50" s="2"/>
      <c r="W50" s="2"/>
    </row>
    <row r="51" ht="17.4" customHeight="1">
      <c r="A51" s="2"/>
      <c r="B51" s="3"/>
      <c r="C51" s="2"/>
      <c r="D51" s="2"/>
      <c r="E51" s="2"/>
      <c r="F51" s="2"/>
      <c r="G51" s="29"/>
      <c r="H51" t="s" s="30">
        <v>14</v>
      </c>
      <c r="I51" s="34">
        <v>3693.01</v>
      </c>
      <c r="J51" t="s" s="35">
        <v>15</v>
      </c>
      <c r="K51" s="33"/>
      <c r="L51" s="3"/>
      <c r="M51" s="2"/>
      <c r="N51" s="3"/>
      <c r="O51" s="2"/>
      <c r="P51" s="3"/>
      <c r="Q51" s="2"/>
      <c r="R51" t="s" s="27">
        <v>17</v>
      </c>
      <c r="S51" t="s" s="27">
        <v>18</v>
      </c>
      <c r="T51" t="s" s="27">
        <v>19</v>
      </c>
      <c r="U51" s="28">
        <v>180.709883776082</v>
      </c>
      <c r="V51" t="s" s="27">
        <v>20</v>
      </c>
      <c r="W51" s="28">
        <v>252.993837286515</v>
      </c>
    </row>
    <row r="52" ht="10.2" customHeight="1">
      <c r="A52" s="2"/>
      <c r="B52" s="3"/>
      <c r="C52" s="2"/>
      <c r="D52" s="2"/>
      <c r="E52" s="2"/>
      <c r="F52" s="2"/>
      <c r="G52" s="2"/>
      <c r="H52" s="22"/>
      <c r="I52" s="23"/>
      <c r="J52" s="22"/>
      <c r="K52" s="18"/>
      <c r="L52" s="18"/>
      <c r="M52" s="17"/>
      <c r="N52" s="18"/>
      <c r="O52" s="17"/>
      <c r="P52" s="18"/>
      <c r="Q52" s="2"/>
      <c r="R52" s="2"/>
      <c r="S52" t="s" s="27">
        <v>21</v>
      </c>
      <c r="T52" s="2"/>
      <c r="U52" t="s" s="27">
        <v>22</v>
      </c>
      <c r="V52" s="2"/>
      <c r="W52" t="s" s="27">
        <v>22</v>
      </c>
    </row>
    <row r="53" ht="33.75" customHeight="1">
      <c r="A53" s="2"/>
      <c r="B53" s="3"/>
      <c r="C53" s="2"/>
      <c r="D53" s="2"/>
      <c r="E53" s="2"/>
      <c r="F53" s="2"/>
      <c r="G53" s="2"/>
      <c r="H53" s="2"/>
      <c r="I53" s="3"/>
      <c r="J53" s="29"/>
      <c r="K53" t="s" s="36">
        <v>23</v>
      </c>
      <c r="L53" t="s" s="37">
        <v>24</v>
      </c>
      <c r="M53" t="s" s="36">
        <v>19</v>
      </c>
      <c r="N53" t="s" s="36">
        <v>25</v>
      </c>
      <c r="O53" t="s" s="36">
        <v>20</v>
      </c>
      <c r="P53" t="s" s="36">
        <v>26</v>
      </c>
      <c r="Q53" s="38"/>
      <c r="R53" s="2"/>
      <c r="S53" s="2"/>
      <c r="T53" s="2"/>
      <c r="U53" s="2"/>
      <c r="V53" s="2"/>
      <c r="W53" s="2"/>
    </row>
    <row r="54" ht="33.75" customHeight="1">
      <c r="A54" s="2"/>
      <c r="B54" s="3"/>
      <c r="C54" s="2"/>
      <c r="D54" s="2"/>
      <c r="E54" s="2"/>
      <c r="F54" s="2"/>
      <c r="G54" s="2"/>
      <c r="H54" s="2"/>
      <c r="I54" s="3"/>
      <c r="J54" s="29"/>
      <c r="K54" s="39"/>
      <c r="L54" t="s" s="40">
        <v>21</v>
      </c>
      <c r="M54" s="39"/>
      <c r="N54" s="41"/>
      <c r="O54" s="39"/>
      <c r="P54" s="42"/>
      <c r="Q54" s="43"/>
      <c r="R54" s="2"/>
      <c r="S54" s="2"/>
      <c r="T54" s="2"/>
      <c r="U54" s="2"/>
      <c r="V54" s="2"/>
      <c r="W54" s="2"/>
    </row>
    <row r="55" ht="10.2" customHeight="1">
      <c r="A55" s="2"/>
      <c r="B55" s="3"/>
      <c r="C55" s="2"/>
      <c r="D55" s="2"/>
      <c r="E55" s="2"/>
      <c r="F55" s="2"/>
      <c r="G55" s="2"/>
      <c r="H55" s="2"/>
      <c r="I55" s="3"/>
      <c r="J55" s="2"/>
      <c r="K55" s="23"/>
      <c r="L55" s="23"/>
      <c r="M55" s="22"/>
      <c r="N55" s="3"/>
      <c r="O55" s="22"/>
      <c r="P55" s="3"/>
      <c r="Q55" s="2"/>
      <c r="R55" s="2"/>
      <c r="S55" s="2"/>
      <c r="T55" s="2"/>
      <c r="U55" s="2"/>
      <c r="V55" s="2"/>
      <c r="W55" s="2"/>
    </row>
    <row r="56" ht="10.2" customHeight="1">
      <c r="A56" s="2"/>
      <c r="B56" s="3"/>
      <c r="C56" s="2"/>
      <c r="D56" s="2"/>
      <c r="E56" s="2"/>
      <c r="F56" s="2"/>
      <c r="G56" s="2"/>
      <c r="H56" s="2"/>
      <c r="I56" s="3"/>
      <c r="J56" s="2"/>
      <c r="K56" s="3"/>
      <c r="L56" s="3"/>
      <c r="M56" s="2"/>
      <c r="N56" s="3"/>
      <c r="O56" s="2"/>
      <c r="P56" s="3"/>
      <c r="Q56" s="2"/>
      <c r="R56" t="s" s="27">
        <v>9</v>
      </c>
      <c r="S56" s="28">
        <v>4.87001873212648</v>
      </c>
      <c r="T56" t="s" s="27">
        <v>10</v>
      </c>
      <c r="U56" s="2"/>
      <c r="V56" s="2"/>
      <c r="W56" s="2"/>
    </row>
    <row r="57" ht="54.25" customHeight="1">
      <c r="A57" s="2"/>
      <c r="B57" t="s" s="44">
        <v>27</v>
      </c>
      <c r="C57" s="2"/>
      <c r="D57" s="2"/>
      <c r="E57" s="2"/>
      <c r="F57" s="2"/>
      <c r="G57" s="2"/>
      <c r="H57" s="2"/>
      <c r="I57" s="3"/>
      <c r="J57" s="2"/>
      <c r="K57" s="3"/>
      <c r="L57" s="3"/>
      <c r="M57" s="2"/>
      <c r="N57" s="3"/>
      <c r="O57" s="2"/>
      <c r="P57" s="3"/>
      <c r="Q57" s="2"/>
      <c r="R57" t="s" s="27">
        <v>12</v>
      </c>
      <c r="S57" s="28">
        <v>2.48026394281453</v>
      </c>
      <c r="T57" t="s" s="27">
        <v>13</v>
      </c>
      <c r="U57" s="2"/>
      <c r="V57" s="2"/>
      <c r="W57" s="2"/>
    </row>
    <row r="58" ht="10.2" customHeight="1">
      <c r="A58" s="2"/>
      <c r="B58" s="18"/>
      <c r="C58" s="2"/>
      <c r="D58" s="2"/>
      <c r="E58" s="2"/>
      <c r="F58" s="2"/>
      <c r="G58" s="2"/>
      <c r="H58" s="2"/>
      <c r="I58" s="3"/>
      <c r="J58" s="2"/>
      <c r="K58" s="3"/>
      <c r="L58" s="3"/>
      <c r="M58" s="2"/>
      <c r="N58" s="3"/>
      <c r="O58" s="2"/>
      <c r="P58" s="3"/>
      <c r="Q58" s="2"/>
      <c r="R58" t="s" s="27">
        <v>14</v>
      </c>
      <c r="S58" s="28">
        <v>3693.013959171690</v>
      </c>
      <c r="T58" t="s" s="27">
        <v>15</v>
      </c>
      <c r="U58" s="2"/>
      <c r="V58" s="2"/>
      <c r="W58" s="2"/>
    </row>
    <row r="59" ht="58.2" customHeight="1">
      <c r="A59" s="29"/>
      <c r="B59" t="s" s="45">
        <v>28</v>
      </c>
      <c r="C59" s="21"/>
      <c r="D59" s="2"/>
      <c r="E59" s="2"/>
      <c r="F59" s="2"/>
      <c r="G59" s="2"/>
      <c r="H59" s="2"/>
      <c r="I59" s="3"/>
      <c r="J59" s="2"/>
      <c r="K59" s="3"/>
      <c r="L59" s="3"/>
      <c r="M59" s="2"/>
      <c r="N59" s="3"/>
      <c r="O59" s="2"/>
      <c r="P59" s="3"/>
      <c r="Q59" s="2"/>
      <c r="R59" s="2"/>
      <c r="S59" s="2"/>
      <c r="T59" s="2"/>
      <c r="U59" s="2"/>
      <c r="V59" s="2"/>
      <c r="W59" s="2"/>
    </row>
    <row r="60" ht="10.2" customHeight="1">
      <c r="A60" s="2"/>
      <c r="B60" s="23"/>
      <c r="C60" s="2"/>
      <c r="D60" s="2"/>
      <c r="E60" s="2"/>
      <c r="F60" s="2"/>
      <c r="G60" s="2"/>
      <c r="H60" s="2"/>
      <c r="I60" s="3"/>
      <c r="J60" s="2"/>
      <c r="K60" s="3"/>
      <c r="L60" s="3"/>
      <c r="M60" s="2"/>
      <c r="N60" s="3"/>
      <c r="O60" s="2"/>
      <c r="P60" s="3"/>
      <c r="Q60" s="2"/>
      <c r="R60" t="s" s="27">
        <v>17</v>
      </c>
      <c r="S60" t="s" s="27">
        <v>18</v>
      </c>
      <c r="T60" t="s" s="27">
        <v>19</v>
      </c>
      <c r="U60" s="28">
        <v>188.082425696230</v>
      </c>
      <c r="V60" t="s" s="27">
        <v>20</v>
      </c>
      <c r="W60" s="28">
        <v>263.315395974722</v>
      </c>
    </row>
    <row r="61" ht="10.2" customHeight="1">
      <c r="A61" s="2"/>
      <c r="B61" s="3"/>
      <c r="C61" s="2"/>
      <c r="D61" s="2"/>
      <c r="E61" s="2"/>
      <c r="F61" s="2"/>
      <c r="G61" s="2"/>
      <c r="H61" s="2"/>
      <c r="I61" s="3"/>
      <c r="J61" s="2"/>
      <c r="K61" s="3"/>
      <c r="L61" s="3"/>
      <c r="M61" s="2"/>
      <c r="N61" s="3"/>
      <c r="O61" s="2"/>
      <c r="P61" s="3"/>
      <c r="Q61" s="2"/>
      <c r="R61" s="2"/>
      <c r="S61" t="s" s="27">
        <v>21</v>
      </c>
      <c r="T61" s="2"/>
      <c r="U61" t="s" s="27">
        <v>22</v>
      </c>
      <c r="V61" s="2"/>
      <c r="W61" t="s" s="27">
        <v>22</v>
      </c>
    </row>
  </sheetData>
  <mergeCells count="8">
    <mergeCell ref="N53:N54"/>
    <mergeCell ref="P53:P54"/>
    <mergeCell ref="O53:O54"/>
    <mergeCell ref="Q53:Q54"/>
    <mergeCell ref="A3:E3"/>
    <mergeCell ref="A28:E28"/>
    <mergeCell ref="K53:K54"/>
    <mergeCell ref="M53:M54"/>
  </mergeCells>
  <pageMargins left="0.75" right="0.75" top="1" bottom="1" header="0" footer="0"/>
  <pageSetup firstPageNumber="1" fitToHeight="1" fitToWidth="1" scale="100" useFirstPageNumber="0" orientation="landscape" pageOrder="downThenOver"/>
  <headerFooter>
    <oddFooter>&amp;C&amp;"Helvetica Neue,Regular"&amp;12&amp;K000000&amp;P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dimension ref="A1:W76"/>
  <sheetViews>
    <sheetView workbookViewId="0" showGridLines="0" defaultGridColor="1"/>
  </sheetViews>
  <sheetFormatPr defaultColWidth="11" defaultRowHeight="10.2" customHeight="1" outlineLevelRow="0" outlineLevelCol="0"/>
  <cols>
    <col min="1" max="1" width="9" style="50" customWidth="1"/>
    <col min="2" max="2" width="10.2109" style="50" customWidth="1"/>
    <col min="3" max="3" width="17.8125" style="50" customWidth="1"/>
    <col min="4" max="4" width="12.8125" style="50" customWidth="1"/>
    <col min="5" max="5" width="14.8125" style="50" customWidth="1"/>
    <col min="6" max="6" width="11" style="50" customWidth="1"/>
    <col min="7" max="7" width="51" style="50" customWidth="1"/>
    <col min="8" max="8" width="11" style="50" customWidth="1"/>
    <col min="9" max="10" width="13.2109" style="50" customWidth="1"/>
    <col min="11" max="11" width="11.2109" style="50" customWidth="1"/>
    <col min="12" max="12" width="24.2109" style="50" customWidth="1"/>
    <col min="13" max="13" width="26" style="50" customWidth="1"/>
    <col min="14" max="14" width="17.2109" style="50" customWidth="1"/>
    <col min="15" max="15" width="16.2109" style="50" customWidth="1"/>
    <col min="16" max="16" width="13.2109" style="50" customWidth="1"/>
    <col min="17" max="17" width="16.4219" style="50" customWidth="1"/>
    <col min="18" max="23" width="11" style="50" customWidth="1"/>
    <col min="24" max="16384" width="11" style="50" customWidth="1"/>
  </cols>
  <sheetData>
    <row r="1" ht="10.2" customHeight="1">
      <c r="A1" s="3"/>
      <c r="B1" s="3"/>
      <c r="C1" s="3"/>
      <c r="D1" s="3"/>
      <c r="E1" s="3"/>
      <c r="F1" s="2"/>
      <c r="G1" s="3"/>
      <c r="H1" s="2"/>
      <c r="I1" s="3"/>
      <c r="J1" s="3"/>
      <c r="K1" s="3"/>
      <c r="L1" s="3"/>
      <c r="M1" s="3"/>
      <c r="N1" s="3"/>
      <c r="O1" s="3"/>
      <c r="P1" s="3"/>
      <c r="Q1" s="3"/>
      <c r="R1" s="2"/>
      <c r="S1" s="2"/>
      <c r="T1" s="2"/>
      <c r="U1" s="2"/>
      <c r="V1" s="2"/>
      <c r="W1" s="2"/>
    </row>
    <row r="2" ht="10.2" customHeight="1">
      <c r="A2" s="5"/>
      <c r="B2" s="5"/>
      <c r="C2" s="5"/>
      <c r="D2" s="5"/>
      <c r="E2" s="5"/>
      <c r="F2" s="2"/>
      <c r="G2" s="3"/>
      <c r="H2" s="2"/>
      <c r="I2" s="3"/>
      <c r="J2" s="3"/>
      <c r="K2" s="3"/>
      <c r="L2" s="3"/>
      <c r="M2" s="3"/>
      <c r="N2" s="3"/>
      <c r="O2" s="3"/>
      <c r="P2" s="3"/>
      <c r="Q2" s="3"/>
      <c r="R2" s="2"/>
      <c r="S2" s="2"/>
      <c r="T2" s="2"/>
      <c r="U2" s="2"/>
      <c r="V2" s="2"/>
      <c r="W2" s="2"/>
    </row>
    <row r="3" ht="18.75" customHeight="1">
      <c r="A3" t="s" s="6">
        <v>0</v>
      </c>
      <c r="B3" s="7"/>
      <c r="C3" s="7"/>
      <c r="D3" s="7"/>
      <c r="E3" s="7"/>
      <c r="F3" s="8"/>
      <c r="G3" s="3"/>
      <c r="H3" s="2"/>
      <c r="I3" s="3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2"/>
      <c r="W3" s="2"/>
    </row>
    <row r="4" ht="33.75" customHeight="1">
      <c r="A4" t="s" s="6">
        <v>1</v>
      </c>
      <c r="B4" t="s" s="6">
        <v>32</v>
      </c>
      <c r="C4" t="s" s="6">
        <v>33</v>
      </c>
      <c r="D4" t="s" s="6">
        <v>4</v>
      </c>
      <c r="E4" t="s" s="6">
        <v>5</v>
      </c>
      <c r="F4" s="8"/>
      <c r="G4" s="3"/>
      <c r="H4" s="2"/>
      <c r="I4" s="3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2"/>
      <c r="W4" s="2"/>
    </row>
    <row r="5" ht="10.2" customHeight="1">
      <c r="A5" s="51">
        <v>1</v>
      </c>
      <c r="B5" s="52">
        <v>13.2</v>
      </c>
      <c r="C5" s="51">
        <v>12.2</v>
      </c>
      <c r="D5" s="51">
        <v>42</v>
      </c>
      <c r="E5" s="53">
        <f>D5/POWER(C5,0.333)</f>
        <v>18.2596087140741</v>
      </c>
      <c r="F5" s="8"/>
      <c r="G5" s="3"/>
      <c r="H5" s="2"/>
      <c r="I5" s="3"/>
      <c r="J5" s="3"/>
      <c r="K5" s="3"/>
      <c r="L5" s="3"/>
      <c r="M5" s="3"/>
      <c r="N5" s="3"/>
      <c r="O5" s="3"/>
      <c r="P5" s="3"/>
      <c r="Q5" s="3"/>
      <c r="R5" s="2"/>
      <c r="S5" s="2"/>
      <c r="T5" s="2"/>
      <c r="U5" s="2"/>
      <c r="V5" s="2"/>
      <c r="W5" s="2"/>
    </row>
    <row r="6" ht="10.2" customHeight="1">
      <c r="A6" s="51">
        <v>2</v>
      </c>
      <c r="B6" s="52">
        <v>9.140000000000001</v>
      </c>
      <c r="C6" s="51">
        <v>12.2</v>
      </c>
      <c r="D6" s="51">
        <v>42</v>
      </c>
      <c r="E6" s="53">
        <f>D6/POWER(C6,0.333)</f>
        <v>18.2596087140741</v>
      </c>
      <c r="F6" s="8"/>
      <c r="G6" s="3"/>
      <c r="H6" s="2"/>
      <c r="I6" s="3"/>
      <c r="J6" s="3"/>
      <c r="K6" s="3"/>
      <c r="L6" s="3"/>
      <c r="M6" s="3"/>
      <c r="N6" s="3"/>
      <c r="O6" s="3"/>
      <c r="P6" s="3"/>
      <c r="Q6" s="3"/>
      <c r="R6" s="2"/>
      <c r="S6" s="2"/>
      <c r="T6" s="2"/>
      <c r="U6" s="2"/>
      <c r="V6" s="2"/>
      <c r="W6" s="2"/>
    </row>
    <row r="7" ht="10.2" customHeight="1">
      <c r="A7" s="51">
        <v>3</v>
      </c>
      <c r="B7" s="52">
        <v>14.6</v>
      </c>
      <c r="C7" s="51">
        <v>12.2</v>
      </c>
      <c r="D7" s="51">
        <v>32.1</v>
      </c>
      <c r="E7" s="53">
        <f>D7/POWER(C7,0.333)</f>
        <v>13.9555580886138</v>
      </c>
      <c r="F7" s="8"/>
      <c r="G7" s="3"/>
      <c r="H7" s="2"/>
      <c r="I7" s="3"/>
      <c r="J7" s="3"/>
      <c r="K7" s="3"/>
      <c r="L7" s="3"/>
      <c r="M7" s="3"/>
      <c r="N7" s="3"/>
      <c r="O7" s="3"/>
      <c r="P7" s="3"/>
      <c r="Q7" s="3"/>
      <c r="R7" s="2"/>
      <c r="S7" s="2"/>
      <c r="T7" s="2"/>
      <c r="U7" s="2"/>
      <c r="V7" s="2"/>
      <c r="W7" s="2"/>
    </row>
    <row r="8" ht="10.2" customHeight="1" hidden="1">
      <c r="A8" s="51">
        <v>4</v>
      </c>
      <c r="B8" s="52">
        <v>15.6</v>
      </c>
      <c r="C8" s="51">
        <v>12.2</v>
      </c>
      <c r="D8" s="51">
        <v>24.5</v>
      </c>
      <c r="E8" s="53">
        <f>D8/POWER(C8,0.333)</f>
        <v>10.6514384165432</v>
      </c>
      <c r="F8" s="8"/>
      <c r="G8" s="3"/>
      <c r="H8" s="2"/>
      <c r="I8" s="3"/>
      <c r="J8" s="3"/>
      <c r="K8" s="3"/>
      <c r="L8" s="3"/>
      <c r="M8" s="3"/>
      <c r="N8" s="3"/>
      <c r="O8" s="3"/>
      <c r="P8" s="3"/>
      <c r="Q8" s="3"/>
      <c r="R8" s="2"/>
      <c r="S8" s="2"/>
      <c r="T8" s="2"/>
      <c r="U8" s="2"/>
      <c r="V8" s="2"/>
      <c r="W8" s="2"/>
    </row>
    <row r="9" ht="10.2" customHeight="1">
      <c r="A9" s="51">
        <v>5</v>
      </c>
      <c r="B9" s="52">
        <v>16.6</v>
      </c>
      <c r="C9" s="51">
        <v>4.2</v>
      </c>
      <c r="D9" s="51">
        <v>22</v>
      </c>
      <c r="E9" s="53">
        <f>D9/POWER(C9,0.333)</f>
        <v>13.6420823597916</v>
      </c>
      <c r="F9" s="8"/>
      <c r="G9" s="3"/>
      <c r="H9" s="2"/>
      <c r="I9" s="3"/>
      <c r="J9" s="3"/>
      <c r="K9" s="3"/>
      <c r="L9" s="3"/>
      <c r="M9" s="3"/>
      <c r="N9" s="3"/>
      <c r="O9" s="3"/>
      <c r="P9" s="3"/>
      <c r="Q9" s="3"/>
      <c r="R9" s="2"/>
      <c r="S9" s="2"/>
      <c r="T9" s="2"/>
      <c r="U9" s="2"/>
      <c r="V9" s="2"/>
      <c r="W9" s="2"/>
    </row>
    <row r="10" ht="10.2" customHeight="1">
      <c r="A10" s="51">
        <v>6</v>
      </c>
      <c r="B10" s="52">
        <v>12.7</v>
      </c>
      <c r="C10" s="51">
        <v>11.6</v>
      </c>
      <c r="D10" s="51">
        <v>43</v>
      </c>
      <c r="E10" s="53">
        <f>D10/POWER(C10,0.333)</f>
        <v>19.010955495542</v>
      </c>
      <c r="F10" s="8"/>
      <c r="G10" s="3"/>
      <c r="H10" s="2"/>
      <c r="I10" s="3"/>
      <c r="J10" s="3"/>
      <c r="K10" s="3"/>
      <c r="L10" s="3"/>
      <c r="M10" s="3"/>
      <c r="N10" s="3"/>
      <c r="O10" s="3"/>
      <c r="P10" s="3"/>
      <c r="Q10" s="3"/>
      <c r="R10" s="2"/>
      <c r="S10" s="2"/>
      <c r="T10" s="2"/>
      <c r="U10" s="2"/>
      <c r="V10" s="2"/>
      <c r="W10" s="2"/>
    </row>
    <row r="11" ht="10.2" customHeight="1" hidden="1">
      <c r="A11" s="51">
        <v>7</v>
      </c>
      <c r="B11" s="52">
        <v>18.4</v>
      </c>
      <c r="C11" s="51">
        <v>4.2</v>
      </c>
      <c r="D11" s="51">
        <v>34</v>
      </c>
      <c r="E11" s="53">
        <f>D11/POWER(C11,0.333)</f>
        <v>21.0832181924053</v>
      </c>
      <c r="F11" s="8"/>
      <c r="G11" s="3"/>
      <c r="H11" s="2"/>
      <c r="I11" s="3"/>
      <c r="J11" s="3"/>
      <c r="K11" s="3"/>
      <c r="L11" s="3"/>
      <c r="M11" s="3"/>
      <c r="N11" s="3"/>
      <c r="O11" s="3"/>
      <c r="P11" s="3"/>
      <c r="Q11" s="3"/>
      <c r="R11" s="2"/>
      <c r="S11" s="2"/>
      <c r="T11" s="2"/>
      <c r="U11" s="2"/>
      <c r="V11" s="2"/>
      <c r="W11" s="2"/>
    </row>
    <row r="12" ht="10.2" customHeight="1" hidden="1">
      <c r="A12" s="51">
        <v>8</v>
      </c>
      <c r="B12" s="52">
        <v>37.7</v>
      </c>
      <c r="C12" s="51">
        <v>11.6</v>
      </c>
      <c r="D12" s="51">
        <v>56</v>
      </c>
      <c r="E12" s="53">
        <f>D12/POWER(C12,0.333)</f>
        <v>24.7584536686128</v>
      </c>
      <c r="F12" s="8"/>
      <c r="G12" s="3"/>
      <c r="H12" s="2"/>
      <c r="I12" s="3"/>
      <c r="J12" s="3"/>
      <c r="K12" s="3"/>
      <c r="L12" s="3"/>
      <c r="M12" s="3"/>
      <c r="N12" s="3"/>
      <c r="O12" s="3"/>
      <c r="P12" s="3"/>
      <c r="Q12" s="3"/>
      <c r="R12" s="2"/>
      <c r="S12" s="2"/>
      <c r="T12" s="2"/>
      <c r="U12" s="2"/>
      <c r="V12" s="2"/>
      <c r="W12" s="2"/>
    </row>
    <row r="13" ht="10.2" customHeight="1">
      <c r="A13" s="51">
        <v>9</v>
      </c>
      <c r="B13" s="52">
        <v>51.8</v>
      </c>
      <c r="C13" s="51">
        <v>9.199999999999999</v>
      </c>
      <c r="D13" s="51">
        <v>13</v>
      </c>
      <c r="E13" s="53">
        <f>D13/POWER(C13,0.333)</f>
        <v>6.20871901737049</v>
      </c>
      <c r="F13" s="8"/>
      <c r="G13" s="3"/>
      <c r="H13" s="2"/>
      <c r="I13" s="3"/>
      <c r="J13" s="3"/>
      <c r="K13" s="3"/>
      <c r="L13" s="3"/>
      <c r="M13" s="3"/>
      <c r="N13" s="3"/>
      <c r="O13" s="3"/>
      <c r="P13" s="3"/>
      <c r="Q13" s="3"/>
      <c r="R13" s="2"/>
      <c r="S13" s="2"/>
      <c r="T13" s="2"/>
      <c r="U13" s="2"/>
      <c r="V13" s="2"/>
      <c r="W13" s="2"/>
    </row>
    <row r="14" ht="10.2" customHeight="1">
      <c r="A14" s="51">
        <v>10</v>
      </c>
      <c r="B14" s="52">
        <v>30.9</v>
      </c>
      <c r="C14" s="51">
        <v>9.199999999999999</v>
      </c>
      <c r="D14" s="51">
        <v>16.4</v>
      </c>
      <c r="E14" s="53">
        <f>D14/POWER(C14,0.333)</f>
        <v>7.83253783729816</v>
      </c>
      <c r="F14" s="8"/>
      <c r="G14" s="3"/>
      <c r="H14" s="2"/>
      <c r="I14" s="3"/>
      <c r="J14" s="3"/>
      <c r="K14" s="3"/>
      <c r="L14" s="3"/>
      <c r="M14" s="3"/>
      <c r="N14" s="3"/>
      <c r="O14" s="3"/>
      <c r="P14" s="3"/>
      <c r="Q14" s="3"/>
      <c r="R14" s="2"/>
      <c r="S14" s="2"/>
      <c r="T14" s="2"/>
      <c r="U14" s="2"/>
      <c r="V14" s="2"/>
      <c r="W14" s="2"/>
    </row>
    <row r="15" ht="10.2" customHeight="1" hidden="1">
      <c r="A15" s="51">
        <v>11</v>
      </c>
      <c r="B15" s="52">
        <v>13</v>
      </c>
      <c r="C15" s="51">
        <v>6.48</v>
      </c>
      <c r="D15" s="51">
        <v>19.7</v>
      </c>
      <c r="E15" s="53">
        <f>D15/POWER(C15,0.333)</f>
        <v>10.5733290796201</v>
      </c>
      <c r="F15" s="8"/>
      <c r="G15" s="3"/>
      <c r="H15" s="2"/>
      <c r="I15" s="3"/>
      <c r="J15" s="3"/>
      <c r="K15" s="3"/>
      <c r="L15" s="3"/>
      <c r="M15" s="3"/>
      <c r="N15" s="3"/>
      <c r="O15" s="3"/>
      <c r="P15" s="3"/>
      <c r="Q15" s="3"/>
      <c r="R15" s="2"/>
      <c r="S15" s="2"/>
      <c r="T15" s="2"/>
      <c r="U15" s="2"/>
      <c r="V15" s="2"/>
      <c r="W15" s="2"/>
    </row>
    <row r="16" ht="10.2" customHeight="1" hidden="1">
      <c r="A16" s="51">
        <v>12</v>
      </c>
      <c r="B16" s="52">
        <v>9.02</v>
      </c>
      <c r="C16" s="51">
        <v>6.48</v>
      </c>
      <c r="D16" s="51">
        <v>25</v>
      </c>
      <c r="E16" s="53">
        <f>D16/POWER(C16,0.333)</f>
        <v>13.4179303040865</v>
      </c>
      <c r="F16" s="8"/>
      <c r="G16" s="3"/>
      <c r="H16" s="2"/>
      <c r="I16" s="3"/>
      <c r="J16" s="3"/>
      <c r="K16" s="3"/>
      <c r="L16" s="3"/>
      <c r="M16" s="3"/>
      <c r="N16" s="3"/>
      <c r="O16" s="3"/>
      <c r="P16" s="3"/>
      <c r="Q16" s="3"/>
      <c r="R16" s="2"/>
      <c r="S16" s="2"/>
      <c r="T16" s="2"/>
      <c r="U16" s="2"/>
      <c r="V16" s="2"/>
      <c r="W16" s="2"/>
    </row>
    <row r="17" ht="10.2" customHeight="1">
      <c r="A17" s="51">
        <v>13</v>
      </c>
      <c r="B17" s="52">
        <v>6.35</v>
      </c>
      <c r="C17" s="51">
        <v>6.5</v>
      </c>
      <c r="D17" s="51">
        <v>51.7</v>
      </c>
      <c r="E17" s="53">
        <f>D17/POWER(C17,0.333)</f>
        <v>27.7198193295138</v>
      </c>
      <c r="F17" s="8"/>
      <c r="G17" s="3"/>
      <c r="H17" s="2"/>
      <c r="I17" s="3"/>
      <c r="J17" s="3"/>
      <c r="K17" s="3"/>
      <c r="L17" s="3"/>
      <c r="M17" s="3"/>
      <c r="N17" s="3"/>
      <c r="O17" s="3"/>
      <c r="P17" s="3"/>
      <c r="Q17" s="3"/>
      <c r="R17" s="2"/>
      <c r="S17" s="2"/>
      <c r="T17" s="2"/>
      <c r="U17" s="2"/>
      <c r="V17" s="2"/>
      <c r="W17" s="2"/>
    </row>
    <row r="18" ht="10.2" customHeight="1" hidden="1">
      <c r="A18" s="51">
        <v>14</v>
      </c>
      <c r="B18" s="52">
        <v>15.1</v>
      </c>
      <c r="C18" s="51">
        <v>6.5</v>
      </c>
      <c r="D18" s="51">
        <v>44.9</v>
      </c>
      <c r="E18" s="53">
        <f>D18/POWER(C18,0.333)</f>
        <v>24.0738856459414</v>
      </c>
      <c r="F18" s="8"/>
      <c r="G18" s="3"/>
      <c r="H18" s="2"/>
      <c r="I18" s="3"/>
      <c r="J18" s="3"/>
      <c r="K18" s="3"/>
      <c r="L18" s="3"/>
      <c r="M18" s="3"/>
      <c r="N18" s="3"/>
      <c r="O18" s="3"/>
      <c r="P18" s="3"/>
      <c r="Q18" s="3"/>
      <c r="R18" s="2"/>
      <c r="S18" s="2"/>
      <c r="T18" s="2"/>
      <c r="U18" s="2"/>
      <c r="V18" s="2"/>
      <c r="W18" s="2"/>
    </row>
    <row r="19" ht="10.2" customHeight="1">
      <c r="A19" s="51">
        <v>15</v>
      </c>
      <c r="B19" s="52">
        <v>39.2</v>
      </c>
      <c r="C19" s="51">
        <v>11.3</v>
      </c>
      <c r="D19" s="51">
        <v>17.6</v>
      </c>
      <c r="E19" s="53">
        <f>D19/POWER(C19,0.333)</f>
        <v>7.84941961275337</v>
      </c>
      <c r="F19" s="8"/>
      <c r="G19" s="3"/>
      <c r="H19" s="2"/>
      <c r="I19" s="3"/>
      <c r="J19" s="3"/>
      <c r="K19" s="3"/>
      <c r="L19" s="3"/>
      <c r="M19" s="3"/>
      <c r="N19" s="3"/>
      <c r="O19" s="3"/>
      <c r="P19" s="3"/>
      <c r="Q19" s="3"/>
      <c r="R19" s="2"/>
      <c r="S19" s="2"/>
      <c r="T19" s="2"/>
      <c r="U19" s="2"/>
      <c r="V19" s="2"/>
      <c r="W19" s="2"/>
    </row>
    <row r="20" ht="10.2" customHeight="1">
      <c r="A20" s="51">
        <v>16</v>
      </c>
      <c r="B20" s="52">
        <v>35.8</v>
      </c>
      <c r="C20" s="51">
        <v>11.3</v>
      </c>
      <c r="D20" s="51">
        <v>18</v>
      </c>
      <c r="E20" s="53">
        <f>D20/POWER(C20,0.333)</f>
        <v>8.02781551304321</v>
      </c>
      <c r="F20" s="8"/>
      <c r="G20" s="3"/>
      <c r="H20" s="2"/>
      <c r="I20" s="3"/>
      <c r="J20" s="3"/>
      <c r="K20" s="3"/>
      <c r="L20" s="3"/>
      <c r="M20" s="3"/>
      <c r="N20" s="3"/>
      <c r="O20" s="3"/>
      <c r="P20" s="3"/>
      <c r="Q20" s="3"/>
      <c r="R20" s="2"/>
      <c r="S20" s="2"/>
      <c r="T20" s="2"/>
      <c r="U20" s="2"/>
      <c r="V20" s="2"/>
      <c r="W20" s="2"/>
    </row>
    <row r="21" ht="10.2" customHeight="1">
      <c r="A21" s="51">
        <v>17</v>
      </c>
      <c r="B21" s="52">
        <v>8.51</v>
      </c>
      <c r="C21" s="51">
        <v>5.7</v>
      </c>
      <c r="D21" s="51">
        <v>29.3</v>
      </c>
      <c r="E21" s="53">
        <f>D21/POWER(C21,0.333)</f>
        <v>16.4119918796922</v>
      </c>
      <c r="F21" s="8"/>
      <c r="G21" s="3"/>
      <c r="H21" s="2"/>
      <c r="I21" s="3"/>
      <c r="J21" s="3"/>
      <c r="K21" s="3"/>
      <c r="L21" s="3"/>
      <c r="M21" s="3"/>
      <c r="N21" s="3"/>
      <c r="O21" s="3"/>
      <c r="P21" s="3"/>
      <c r="Q21" s="3"/>
      <c r="R21" s="2"/>
      <c r="S21" s="2"/>
      <c r="T21" s="2"/>
      <c r="U21" s="2"/>
      <c r="V21" s="2"/>
      <c r="W21" s="2"/>
    </row>
    <row r="22" ht="10.2" customHeight="1" hidden="1">
      <c r="A22" s="51">
        <v>18</v>
      </c>
      <c r="B22" s="52">
        <v>20.03</v>
      </c>
      <c r="C22" s="51">
        <v>5.7</v>
      </c>
      <c r="D22" s="51">
        <v>24.5</v>
      </c>
      <c r="E22" s="53">
        <f>D22/POWER(C22,0.333)</f>
        <v>13.7233379198792</v>
      </c>
      <c r="F22" s="8"/>
      <c r="G22" s="3"/>
      <c r="H22" s="2"/>
      <c r="I22" s="3"/>
      <c r="J22" s="3"/>
      <c r="K22" s="3"/>
      <c r="L22" s="3"/>
      <c r="M22" s="3"/>
      <c r="N22" s="3"/>
      <c r="O22" s="3"/>
      <c r="P22" s="3"/>
      <c r="Q22" s="3"/>
      <c r="R22" s="2"/>
      <c r="S22" s="2"/>
      <c r="T22" s="2"/>
      <c r="U22" s="2"/>
      <c r="V22" s="2"/>
      <c r="W22" s="2"/>
    </row>
    <row r="23" ht="10.2" customHeight="1" hidden="1">
      <c r="A23" s="51">
        <v>19</v>
      </c>
      <c r="B23" s="52">
        <v>6.35</v>
      </c>
      <c r="C23" s="51">
        <v>8.1</v>
      </c>
      <c r="D23" s="51">
        <v>32.4</v>
      </c>
      <c r="E23" s="53">
        <f>D23/POWER(C23,0.333)</f>
        <v>16.1443103979913</v>
      </c>
      <c r="F23" s="8"/>
      <c r="G23" s="3"/>
      <c r="H23" s="2"/>
      <c r="I23" s="3"/>
      <c r="J23" s="3"/>
      <c r="K23" s="3"/>
      <c r="L23" s="3"/>
      <c r="M23" s="3"/>
      <c r="N23" s="3"/>
      <c r="O23" s="3"/>
      <c r="P23" s="3"/>
      <c r="Q23" s="3"/>
      <c r="R23" s="2"/>
      <c r="S23" s="2"/>
      <c r="T23" s="2"/>
      <c r="U23" s="2"/>
      <c r="V23" s="2"/>
      <c r="W23" s="2"/>
    </row>
    <row r="24" ht="10.2" customHeight="1">
      <c r="A24" s="51">
        <v>20</v>
      </c>
      <c r="B24" s="52">
        <v>11</v>
      </c>
      <c r="C24" s="51">
        <v>8.1</v>
      </c>
      <c r="D24" s="51">
        <v>41.7</v>
      </c>
      <c r="E24" s="53">
        <f>D24/POWER(C24,0.333)</f>
        <v>20.7783254196369</v>
      </c>
      <c r="F24" s="8"/>
      <c r="G24" s="3"/>
      <c r="H24" s="2"/>
      <c r="I24" s="3"/>
      <c r="J24" s="3"/>
      <c r="K24" s="3"/>
      <c r="L24" s="3"/>
      <c r="M24" s="3"/>
      <c r="N24" s="3"/>
      <c r="O24" s="3"/>
      <c r="P24" s="3"/>
      <c r="Q24" s="3"/>
      <c r="R24" s="2"/>
      <c r="S24" s="2"/>
      <c r="T24" s="2"/>
      <c r="U24" s="2"/>
      <c r="V24" s="2"/>
      <c r="W24" s="2"/>
    </row>
    <row r="25" ht="10.2" customHeight="1">
      <c r="A25" s="51">
        <v>21</v>
      </c>
      <c r="B25" s="51">
        <v>54.8</v>
      </c>
      <c r="C25" s="51">
        <v>12.1</v>
      </c>
      <c r="D25" s="51">
        <v>14.4</v>
      </c>
      <c r="E25" s="53">
        <f>D25/POWER(C25,0.333)</f>
        <v>6.27761914064584</v>
      </c>
      <c r="F25" s="8"/>
      <c r="G25" s="3"/>
      <c r="H25" s="2"/>
      <c r="I25" s="3"/>
      <c r="J25" s="3"/>
      <c r="K25" s="3"/>
      <c r="L25" s="3"/>
      <c r="M25" s="3"/>
      <c r="N25" s="3"/>
      <c r="O25" s="3"/>
      <c r="P25" s="3"/>
      <c r="Q25" s="3"/>
      <c r="R25" s="2"/>
      <c r="S25" s="2"/>
      <c r="T25" s="2"/>
      <c r="U25" s="2"/>
      <c r="V25" s="2"/>
      <c r="W25" s="2"/>
    </row>
    <row r="26" ht="10.2" customHeight="1">
      <c r="A26" s="51">
        <v>22</v>
      </c>
      <c r="B26" s="51">
        <v>22.2</v>
      </c>
      <c r="C26" s="51">
        <v>11</v>
      </c>
      <c r="D26" s="51">
        <v>21.1</v>
      </c>
      <c r="E26" s="53">
        <f>D26/POWER(C26,0.333)</f>
        <v>9.49508137606802</v>
      </c>
      <c r="F26" s="8"/>
      <c r="G26" s="3"/>
      <c r="H26" s="2"/>
      <c r="I26" s="3"/>
      <c r="J26" s="3"/>
      <c r="K26" s="3"/>
      <c r="L26" s="3"/>
      <c r="M26" s="3"/>
      <c r="N26" s="3"/>
      <c r="O26" s="3"/>
      <c r="P26" s="3"/>
      <c r="Q26" s="3"/>
      <c r="R26" s="2"/>
      <c r="S26" s="2"/>
      <c r="T26" s="2"/>
      <c r="U26" s="2"/>
      <c r="V26" s="2"/>
      <c r="W26" s="2"/>
    </row>
    <row r="27" ht="10.2" customHeight="1">
      <c r="A27" s="51">
        <v>23</v>
      </c>
      <c r="B27" s="51">
        <v>31.2</v>
      </c>
      <c r="C27" s="51">
        <v>7.6</v>
      </c>
      <c r="D27" s="51">
        <v>16.4</v>
      </c>
      <c r="E27" s="53">
        <f>D27/POWER(C27,0.333)</f>
        <v>8.34704820918278</v>
      </c>
      <c r="F27" s="8"/>
      <c r="G27" s="3"/>
      <c r="H27" s="2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2"/>
      <c r="W27" s="2"/>
    </row>
    <row r="28" ht="10.2" customHeight="1" hidden="1">
      <c r="A28" s="51">
        <v>24</v>
      </c>
      <c r="B28" s="51">
        <v>9.4</v>
      </c>
      <c r="C28" s="51">
        <v>7.6</v>
      </c>
      <c r="D28" s="51">
        <v>24.1</v>
      </c>
      <c r="E28" s="53">
        <f>D28/POWER(C28,0.333)</f>
        <v>12.2660891366649</v>
      </c>
      <c r="F28" s="8"/>
      <c r="G28" s="3"/>
      <c r="H28" s="2"/>
      <c r="I28" s="3"/>
      <c r="J28" s="3"/>
      <c r="K28" s="3"/>
      <c r="L28" s="3"/>
      <c r="M28" s="3"/>
      <c r="N28" s="3"/>
      <c r="O28" s="3"/>
      <c r="P28" s="3"/>
      <c r="Q28" s="3"/>
      <c r="R28" s="2"/>
      <c r="S28" s="2"/>
      <c r="T28" s="2"/>
      <c r="U28" s="2"/>
      <c r="V28" s="2"/>
      <c r="W28" s="2"/>
    </row>
    <row r="29" ht="10.2" customHeight="1" hidden="1">
      <c r="A29" s="51">
        <v>25</v>
      </c>
      <c r="B29" s="51">
        <v>39.9</v>
      </c>
      <c r="C29" s="51">
        <v>11.1</v>
      </c>
      <c r="D29" s="51">
        <v>22</v>
      </c>
      <c r="E29" s="53">
        <f>D29/POWER(C29,0.333)</f>
        <v>9.870294908585519</v>
      </c>
      <c r="F29" s="8"/>
      <c r="G29" s="3"/>
      <c r="H29" s="2"/>
      <c r="I29" s="3"/>
      <c r="J29" s="3"/>
      <c r="K29" s="3"/>
      <c r="L29" s="3"/>
      <c r="M29" s="3"/>
      <c r="N29" s="3"/>
      <c r="O29" s="3"/>
      <c r="P29" s="3"/>
      <c r="Q29" s="3"/>
      <c r="R29" s="2"/>
      <c r="S29" s="2"/>
      <c r="T29" s="2"/>
      <c r="U29" s="2"/>
      <c r="V29" s="2"/>
      <c r="W29" s="2"/>
    </row>
    <row r="30" ht="10.2" customHeight="1">
      <c r="A30" s="51">
        <v>26</v>
      </c>
      <c r="B30" s="51">
        <v>98.59999999999999</v>
      </c>
      <c r="C30" s="51">
        <v>11.1</v>
      </c>
      <c r="D30" s="51">
        <v>13.5</v>
      </c>
      <c r="E30" s="53">
        <f>D30/POWER(C30,0.333)</f>
        <v>6.05677187572293</v>
      </c>
      <c r="F30" s="8"/>
      <c r="G30" s="3"/>
      <c r="H30" s="2"/>
      <c r="I30" s="3"/>
      <c r="J30" s="3"/>
      <c r="K30" s="3"/>
      <c r="L30" s="3"/>
      <c r="M30" s="3"/>
      <c r="N30" s="3"/>
      <c r="O30" s="3"/>
      <c r="P30" s="3"/>
      <c r="Q30" s="3"/>
      <c r="R30" s="2"/>
      <c r="S30" s="2"/>
      <c r="T30" s="2"/>
      <c r="U30" s="2"/>
      <c r="V30" s="2"/>
      <c r="W30" s="2"/>
    </row>
    <row r="31" ht="10.2" customHeight="1">
      <c r="A31" s="51">
        <v>27</v>
      </c>
      <c r="B31" s="51">
        <v>26.8</v>
      </c>
      <c r="C31" s="51">
        <v>9.4</v>
      </c>
      <c r="D31" s="51">
        <v>23.5</v>
      </c>
      <c r="E31" s="53">
        <f>D31/POWER(C31,0.333)</f>
        <v>11.1433632293469</v>
      </c>
      <c r="F31" s="8"/>
      <c r="G31" s="3"/>
      <c r="H31" s="2"/>
      <c r="I31" s="3"/>
      <c r="J31" s="3"/>
      <c r="K31" s="3"/>
      <c r="L31" s="3"/>
      <c r="M31" s="3"/>
      <c r="N31" s="3"/>
      <c r="O31" s="3"/>
      <c r="P31" s="3"/>
      <c r="Q31" s="3"/>
      <c r="R31" s="2"/>
      <c r="S31" s="2"/>
      <c r="T31" s="2"/>
      <c r="U31" s="2"/>
      <c r="V31" s="2"/>
      <c r="W31" s="2"/>
    </row>
    <row r="32" ht="10.2" customHeight="1">
      <c r="A32" s="51">
        <v>28</v>
      </c>
      <c r="B32" s="51">
        <v>30.9</v>
      </c>
      <c r="C32" s="51">
        <v>9.4</v>
      </c>
      <c r="D32" s="51">
        <v>21.7</v>
      </c>
      <c r="E32" s="53">
        <f>D32/POWER(C32,0.333)</f>
        <v>10.2898290245458</v>
      </c>
      <c r="F32" s="8"/>
      <c r="G32" s="3"/>
      <c r="H32" s="2"/>
      <c r="I32" s="3"/>
      <c r="J32" s="3"/>
      <c r="K32" s="3"/>
      <c r="L32" s="3"/>
      <c r="M32" s="3"/>
      <c r="N32" s="3"/>
      <c r="O32" s="3"/>
      <c r="P32" s="3"/>
      <c r="Q32" s="3"/>
      <c r="R32" s="2"/>
      <c r="S32" s="2"/>
      <c r="T32" s="2"/>
      <c r="U32" s="2"/>
      <c r="V32" s="2"/>
      <c r="W32" s="2"/>
    </row>
    <row r="33" ht="10.2" customHeight="1">
      <c r="A33" s="48"/>
      <c r="B33" s="48"/>
      <c r="C33" s="48"/>
      <c r="D33" s="48"/>
      <c r="E33" s="48"/>
      <c r="F33" s="2"/>
      <c r="G33" s="3"/>
      <c r="H33" s="2"/>
      <c r="I33" s="3"/>
      <c r="J33" s="3"/>
      <c r="K33" s="3"/>
      <c r="L33" s="3"/>
      <c r="M33" s="3"/>
      <c r="N33" s="3"/>
      <c r="O33" s="3"/>
      <c r="P33" s="3"/>
      <c r="Q33" s="3"/>
      <c r="R33" s="2"/>
      <c r="S33" s="2"/>
      <c r="T33" s="2"/>
      <c r="U33" s="2"/>
      <c r="V33" s="2"/>
      <c r="W33" s="2"/>
    </row>
    <row r="34" ht="10.2" customHeight="1">
      <c r="A34" s="18"/>
      <c r="B34" s="18"/>
      <c r="C34" s="18"/>
      <c r="D34" s="18"/>
      <c r="E34" s="18"/>
      <c r="F34" s="2"/>
      <c r="G34" s="3"/>
      <c r="H34" s="2"/>
      <c r="I34" s="3"/>
      <c r="J34" s="3"/>
      <c r="K34" s="3"/>
      <c r="L34" s="3"/>
      <c r="M34" s="3"/>
      <c r="N34" s="3"/>
      <c r="O34" s="3"/>
      <c r="P34" s="3"/>
      <c r="Q34" s="3"/>
      <c r="R34" s="2"/>
      <c r="S34" s="2"/>
      <c r="T34" s="2"/>
      <c r="U34" s="2"/>
      <c r="V34" s="2"/>
      <c r="W34" s="2"/>
    </row>
    <row r="35" ht="31.8" customHeight="1">
      <c r="A35" t="s" s="19">
        <v>34</v>
      </c>
      <c r="B35" s="20"/>
      <c r="C35" s="20"/>
      <c r="D35" s="20"/>
      <c r="E35" s="20"/>
      <c r="F35" s="21"/>
      <c r="G35" s="3"/>
      <c r="H35" s="2"/>
      <c r="I35" s="3"/>
      <c r="J35" s="3"/>
      <c r="K35" s="3"/>
      <c r="L35" s="3"/>
      <c r="M35" s="3"/>
      <c r="N35" s="3"/>
      <c r="O35" s="3"/>
      <c r="P35" s="3"/>
      <c r="Q35" s="3"/>
      <c r="R35" s="2"/>
      <c r="S35" s="2"/>
      <c r="T35" s="2"/>
      <c r="U35" s="2"/>
      <c r="V35" s="2"/>
      <c r="W35" s="2"/>
    </row>
    <row r="36" ht="10.2" customHeight="1">
      <c r="A36" s="23"/>
      <c r="B36" s="23"/>
      <c r="C36" s="23"/>
      <c r="D36" s="23"/>
      <c r="E36" s="23"/>
      <c r="F36" s="2"/>
      <c r="G36" s="3"/>
      <c r="H36" s="2"/>
      <c r="I36" s="3"/>
      <c r="J36" s="3"/>
      <c r="K36" s="3"/>
      <c r="L36" s="3"/>
      <c r="M36" s="3"/>
      <c r="N36" s="3"/>
      <c r="O36" s="3"/>
      <c r="P36" s="3"/>
      <c r="Q36" s="3"/>
      <c r="R36" s="2"/>
      <c r="S36" s="2"/>
      <c r="T36" s="2"/>
      <c r="U36" s="2"/>
      <c r="V36" s="2"/>
      <c r="W36" s="2"/>
    </row>
    <row r="37" ht="10.2" customHeight="1">
      <c r="A37" s="3"/>
      <c r="B37" s="3"/>
      <c r="C37" s="3"/>
      <c r="D37" s="3"/>
      <c r="E37" s="3"/>
      <c r="F37" s="2"/>
      <c r="G37" s="3"/>
      <c r="H37" s="2"/>
      <c r="I37" s="3"/>
      <c r="J37" s="3"/>
      <c r="K37" s="3"/>
      <c r="L37" s="3"/>
      <c r="M37" s="3"/>
      <c r="N37" s="3"/>
      <c r="O37" s="3"/>
      <c r="P37" s="3"/>
      <c r="Q37" s="3"/>
      <c r="R37" s="2"/>
      <c r="S37" s="2"/>
      <c r="T37" s="2"/>
      <c r="U37" s="2"/>
      <c r="V37" s="2"/>
      <c r="W37" s="2"/>
    </row>
    <row r="38" ht="10.2" customHeight="1">
      <c r="A38" s="5"/>
      <c r="B38" s="5"/>
      <c r="C38" s="5"/>
      <c r="D38" s="5"/>
      <c r="E38" s="5"/>
      <c r="F38" s="2"/>
      <c r="G38" s="3"/>
      <c r="H38" s="2"/>
      <c r="I38" s="3"/>
      <c r="J38" s="3"/>
      <c r="K38" s="3"/>
      <c r="L38" s="3"/>
      <c r="M38" s="3"/>
      <c r="N38" s="3"/>
      <c r="O38" s="3"/>
      <c r="P38" s="3"/>
      <c r="Q38" s="3"/>
      <c r="R38" s="2"/>
      <c r="S38" s="2"/>
      <c r="T38" s="2"/>
      <c r="U38" s="2"/>
      <c r="V38" s="2"/>
      <c r="W38" s="2"/>
    </row>
    <row r="39" ht="11.7" customHeight="1">
      <c r="A39" t="s" s="6">
        <v>35</v>
      </c>
      <c r="B39" t="s" s="6">
        <v>36</v>
      </c>
      <c r="C39" t="s" s="6">
        <v>37</v>
      </c>
      <c r="D39" t="s" s="6">
        <v>7</v>
      </c>
      <c r="E39" t="s" s="6">
        <v>8</v>
      </c>
      <c r="F39" s="8"/>
      <c r="G39" s="3"/>
      <c r="H39" s="2"/>
      <c r="I39" s="3"/>
      <c r="J39" s="3"/>
      <c r="K39" s="3"/>
      <c r="L39" s="3"/>
      <c r="M39" s="3"/>
      <c r="N39" s="3"/>
      <c r="O39" s="3"/>
      <c r="P39" s="3"/>
      <c r="Q39" s="3"/>
      <c r="R39" s="2"/>
      <c r="S39" s="2"/>
      <c r="T39" s="2"/>
      <c r="U39" s="2"/>
      <c r="V39" s="2"/>
      <c r="W39" s="2"/>
    </row>
    <row r="40" ht="10.2" customHeight="1">
      <c r="A40" s="51">
        <v>10.8</v>
      </c>
      <c r="B40" s="54">
        <v>2.1</v>
      </c>
      <c r="C40" s="51">
        <f>B40-2</f>
        <v>0.1</v>
      </c>
      <c r="D40" s="53">
        <f>B40/POWER(A40,0.333)</f>
        <v>0.95080002430257</v>
      </c>
      <c r="E40" s="53">
        <f>868.75*POWER(D40,-1.5047)</f>
        <v>937.268501779947</v>
      </c>
      <c r="F40" s="8"/>
      <c r="G40" s="3"/>
      <c r="H40" s="2"/>
      <c r="I40" s="3"/>
      <c r="J40" s="3"/>
      <c r="K40" s="3"/>
      <c r="L40" s="3"/>
      <c r="M40" s="3"/>
      <c r="N40" s="3"/>
      <c r="O40" s="3"/>
      <c r="P40" s="3"/>
      <c r="Q40" s="3"/>
      <c r="R40" s="2"/>
      <c r="S40" s="2"/>
      <c r="T40" s="2"/>
      <c r="U40" s="2"/>
      <c r="V40" s="2"/>
      <c r="W40" s="2"/>
    </row>
    <row r="41" ht="10.2" customHeight="1">
      <c r="A41" s="51">
        <v>10.8</v>
      </c>
      <c r="B41" s="51">
        <v>2.2</v>
      </c>
      <c r="C41" s="51">
        <f>B41-2</f>
        <v>0.2</v>
      </c>
      <c r="D41" s="53">
        <f>B41/POWER(A41,0.333)</f>
        <v>0.996076215936025</v>
      </c>
      <c r="E41" s="53">
        <f>868.75*POWER(D41,-1.5047)</f>
        <v>873.904523106565</v>
      </c>
      <c r="F41" s="8"/>
      <c r="G41" s="3"/>
      <c r="H41" s="2"/>
      <c r="I41" s="3"/>
      <c r="J41" s="3"/>
      <c r="K41" s="3"/>
      <c r="L41" s="3"/>
      <c r="M41" s="3"/>
      <c r="N41" s="3"/>
      <c r="O41" s="3"/>
      <c r="P41" s="3"/>
      <c r="Q41" s="3"/>
      <c r="R41" s="2"/>
      <c r="S41" s="2"/>
      <c r="T41" s="2"/>
      <c r="U41" s="2"/>
      <c r="V41" s="2"/>
      <c r="W41" s="2"/>
    </row>
    <row r="42" ht="10.2" customHeight="1">
      <c r="A42" s="51">
        <v>10.8</v>
      </c>
      <c r="B42" s="51">
        <v>2.3</v>
      </c>
      <c r="C42" s="51">
        <f>B42-2</f>
        <v>0.3</v>
      </c>
      <c r="D42" s="53">
        <f>B42/POWER(A42,0.333)</f>
        <v>1.04135240756948</v>
      </c>
      <c r="E42" s="53">
        <f>868.75*POWER(D42,-1.5047)</f>
        <v>817.364027116431</v>
      </c>
      <c r="F42" s="8"/>
      <c r="G42" s="3"/>
      <c r="H42" s="2"/>
      <c r="I42" s="3"/>
      <c r="J42" s="3"/>
      <c r="K42" s="3"/>
      <c r="L42" s="3"/>
      <c r="M42" s="3"/>
      <c r="N42" s="3"/>
      <c r="O42" s="3"/>
      <c r="P42" s="3"/>
      <c r="Q42" s="3"/>
      <c r="R42" s="2"/>
      <c r="S42" s="2"/>
      <c r="T42" s="2"/>
      <c r="U42" s="2"/>
      <c r="V42" s="2"/>
      <c r="W42" s="2"/>
    </row>
    <row r="43" ht="10.2" customHeight="1">
      <c r="A43" s="51">
        <v>10.8</v>
      </c>
      <c r="B43" s="51">
        <v>2.4</v>
      </c>
      <c r="C43" s="51">
        <f>B43-2</f>
        <v>0.4</v>
      </c>
      <c r="D43" s="53">
        <f>B43/POWER(A43,0.333)</f>
        <v>1.08662859920294</v>
      </c>
      <c r="E43" s="53">
        <f>868.75*POWER(D43,-1.5047)</f>
        <v>766.661297094738</v>
      </c>
      <c r="F43" s="8"/>
      <c r="G43" s="3"/>
      <c r="H43" s="2"/>
      <c r="I43" s="3"/>
      <c r="J43" s="3"/>
      <c r="K43" s="3"/>
      <c r="L43" s="3"/>
      <c r="M43" s="3"/>
      <c r="N43" s="3"/>
      <c r="O43" s="3"/>
      <c r="P43" s="3"/>
      <c r="Q43" s="3"/>
      <c r="R43" s="2"/>
      <c r="S43" s="2"/>
      <c r="T43" s="2"/>
      <c r="U43" s="2"/>
      <c r="V43" s="2"/>
      <c r="W43" s="2"/>
    </row>
    <row r="44" ht="10.2" customHeight="1">
      <c r="A44" s="51">
        <v>10.8</v>
      </c>
      <c r="B44" s="51">
        <v>2.5</v>
      </c>
      <c r="C44" s="51">
        <f>B44-2</f>
        <v>0.5</v>
      </c>
      <c r="D44" s="53">
        <f>B44/POWER(A44,0.333)</f>
        <v>1.13190479083639</v>
      </c>
      <c r="E44" s="53">
        <f>868.75*POWER(D44,-1.5047)</f>
        <v>720.986385482344</v>
      </c>
      <c r="F44" s="8"/>
      <c r="G44" s="3"/>
      <c r="H44" s="2"/>
      <c r="I44" s="3"/>
      <c r="J44" s="3"/>
      <c r="K44" s="3"/>
      <c r="L44" s="3"/>
      <c r="M44" s="3"/>
      <c r="N44" s="3"/>
      <c r="O44" s="3"/>
      <c r="P44" s="3"/>
      <c r="Q44" s="3"/>
      <c r="R44" s="2"/>
      <c r="S44" s="2"/>
      <c r="T44" s="2"/>
      <c r="U44" s="2"/>
      <c r="V44" s="2"/>
      <c r="W44" s="2"/>
    </row>
    <row r="45" ht="10.2" customHeight="1">
      <c r="A45" s="51">
        <v>10.8</v>
      </c>
      <c r="B45" s="51">
        <v>2.8</v>
      </c>
      <c r="C45" s="51">
        <f>B45-2</f>
        <v>0.8</v>
      </c>
      <c r="D45" s="53">
        <f>B45/POWER(A45,0.333)</f>
        <v>1.26773336573676</v>
      </c>
      <c r="E45" s="53">
        <f>868.75*POWER(D45,-1.5047)</f>
        <v>607.951179276190</v>
      </c>
      <c r="F45" s="8"/>
      <c r="G45" s="3"/>
      <c r="H45" s="2"/>
      <c r="I45" s="3"/>
      <c r="J45" s="3"/>
      <c r="K45" s="3"/>
      <c r="L45" s="3"/>
      <c r="M45" s="3"/>
      <c r="N45" s="3"/>
      <c r="O45" s="3"/>
      <c r="P45" s="3"/>
      <c r="Q45" s="3"/>
      <c r="R45" s="2"/>
      <c r="S45" s="2"/>
      <c r="T45" s="2"/>
      <c r="U45" s="2"/>
      <c r="V45" s="2"/>
      <c r="W45" s="2"/>
    </row>
    <row r="46" ht="10.2" customHeight="1">
      <c r="A46" s="51">
        <v>10.8</v>
      </c>
      <c r="B46" s="51">
        <v>3</v>
      </c>
      <c r="C46" s="51">
        <f>B46-2</f>
        <v>1</v>
      </c>
      <c r="D46" s="53">
        <f>B46/POWER(A46,0.333)</f>
        <v>1.35828574900367</v>
      </c>
      <c r="E46" s="53">
        <f>868.75*POWER(D46,-1.5047)</f>
        <v>548.003135020866</v>
      </c>
      <c r="F46" s="8"/>
      <c r="G46" s="3"/>
      <c r="H46" s="2"/>
      <c r="I46" s="3"/>
      <c r="J46" s="3"/>
      <c r="K46" s="3"/>
      <c r="L46" s="3"/>
      <c r="M46" s="3"/>
      <c r="N46" s="3"/>
      <c r="O46" s="3"/>
      <c r="P46" s="3"/>
      <c r="Q46" s="3"/>
      <c r="R46" s="2"/>
      <c r="S46" s="2"/>
      <c r="T46" s="2"/>
      <c r="U46" s="2"/>
      <c r="V46" s="2"/>
      <c r="W46" s="2"/>
    </row>
    <row r="47" ht="10.2" customHeight="1">
      <c r="A47" s="51">
        <v>10.8</v>
      </c>
      <c r="B47" s="51">
        <v>3.2</v>
      </c>
      <c r="C47" s="51">
        <f>B47-2</f>
        <v>1.2</v>
      </c>
      <c r="D47" s="53">
        <f>B47/POWER(A47,0.333)</f>
        <v>1.44883813227058</v>
      </c>
      <c r="E47" s="53">
        <f>868.75*POWER(D47,-1.5047)</f>
        <v>497.288278427170</v>
      </c>
      <c r="F47" s="8"/>
      <c r="G47" s="3"/>
      <c r="H47" s="2"/>
      <c r="I47" s="3"/>
      <c r="J47" s="3"/>
      <c r="K47" s="3"/>
      <c r="L47" s="3"/>
      <c r="M47" s="3"/>
      <c r="N47" s="3"/>
      <c r="O47" s="3"/>
      <c r="P47" s="3"/>
      <c r="Q47" s="3"/>
      <c r="R47" s="2"/>
      <c r="S47" s="2"/>
      <c r="T47" s="2"/>
      <c r="U47" s="2"/>
      <c r="V47" s="2"/>
      <c r="W47" s="2"/>
    </row>
    <row r="48" ht="10.2" customHeight="1">
      <c r="A48" s="51">
        <v>10.8</v>
      </c>
      <c r="B48" s="51">
        <v>3.4</v>
      </c>
      <c r="C48" s="51">
        <f>B48-2</f>
        <v>1.4</v>
      </c>
      <c r="D48" s="53">
        <f>B48/POWER(A48,0.333)</f>
        <v>1.53939051553749</v>
      </c>
      <c r="E48" s="53">
        <f>868.75*POWER(D48,-1.5047)</f>
        <v>453.932281202880</v>
      </c>
      <c r="F48" s="8"/>
      <c r="G48" s="3"/>
      <c r="H48" s="2"/>
      <c r="I48" s="3"/>
      <c r="J48" s="3"/>
      <c r="K48" s="3"/>
      <c r="L48" s="3"/>
      <c r="M48" s="3"/>
      <c r="N48" s="3"/>
      <c r="O48" s="3"/>
      <c r="P48" s="3"/>
      <c r="Q48" s="3"/>
      <c r="R48" s="2"/>
      <c r="S48" s="2"/>
      <c r="T48" s="2"/>
      <c r="U48" s="2"/>
      <c r="V48" s="2"/>
      <c r="W48" s="2"/>
    </row>
    <row r="49" ht="10.2" customHeight="1">
      <c r="A49" s="51">
        <v>10.8</v>
      </c>
      <c r="B49" s="51">
        <v>3.5</v>
      </c>
      <c r="C49" s="51">
        <f>B49-2</f>
        <v>1.5</v>
      </c>
      <c r="D49" s="53">
        <f>B49/POWER(A49,0.333)</f>
        <v>1.58466670717095</v>
      </c>
      <c r="E49" s="53">
        <f>868.75*POWER(D49,-1.5047)</f>
        <v>434.558459446810</v>
      </c>
      <c r="F49" s="8"/>
      <c r="G49" s="3"/>
      <c r="H49" s="2"/>
      <c r="I49" s="3"/>
      <c r="J49" s="3"/>
      <c r="K49" s="3"/>
      <c r="L49" s="3"/>
      <c r="M49" s="3"/>
      <c r="N49" s="3"/>
      <c r="O49" s="3"/>
      <c r="P49" s="3"/>
      <c r="Q49" s="3"/>
      <c r="R49" s="2"/>
      <c r="S49" s="2"/>
      <c r="T49" s="2"/>
      <c r="U49" s="2"/>
      <c r="V49" s="2"/>
      <c r="W49" s="2"/>
    </row>
    <row r="50" ht="10.2" customHeight="1">
      <c r="A50" s="51">
        <v>10.8</v>
      </c>
      <c r="B50" s="51">
        <v>3.6</v>
      </c>
      <c r="C50" s="51">
        <f>B50-2</f>
        <v>1.6</v>
      </c>
      <c r="D50" s="53">
        <f>B50/POWER(A50,0.333)</f>
        <v>1.6299428988044</v>
      </c>
      <c r="E50" s="53">
        <f>868.75*POWER(D50,-1.5047)</f>
        <v>416.523032944362</v>
      </c>
      <c r="F50" s="8"/>
      <c r="G50" s="3"/>
      <c r="H50" s="2"/>
      <c r="I50" s="3"/>
      <c r="J50" s="3"/>
      <c r="K50" s="3"/>
      <c r="L50" s="3"/>
      <c r="M50" s="3"/>
      <c r="N50" s="3"/>
      <c r="O50" s="3"/>
      <c r="P50" s="3"/>
      <c r="Q50" s="3"/>
      <c r="R50" s="2"/>
      <c r="S50" s="2"/>
      <c r="T50" s="2"/>
      <c r="U50" s="2"/>
      <c r="V50" s="2"/>
      <c r="W50" s="2"/>
    </row>
    <row r="51" ht="10.2" customHeight="1">
      <c r="A51" s="51">
        <v>10.8</v>
      </c>
      <c r="B51" s="51">
        <v>3.7</v>
      </c>
      <c r="C51" s="51">
        <f>B51-2</f>
        <v>1.7</v>
      </c>
      <c r="D51" s="53">
        <f>B51/POWER(A51,0.333)</f>
        <v>1.67521909043786</v>
      </c>
      <c r="E51" s="53">
        <f>868.75*POWER(D51,-1.5047)</f>
        <v>399.700103556947</v>
      </c>
      <c r="F51" s="8"/>
      <c r="G51" s="3"/>
      <c r="H51" s="2"/>
      <c r="I51" s="3"/>
      <c r="J51" s="3"/>
      <c r="K51" s="3"/>
      <c r="L51" s="3"/>
      <c r="M51" s="3"/>
      <c r="N51" s="3"/>
      <c r="O51" s="3"/>
      <c r="P51" s="3"/>
      <c r="Q51" s="3"/>
      <c r="R51" s="2"/>
      <c r="S51" s="2"/>
      <c r="T51" s="2"/>
      <c r="U51" s="2"/>
      <c r="V51" s="2"/>
      <c r="W51" s="2"/>
    </row>
    <row r="52" ht="10.2" customHeight="1">
      <c r="A52" s="51">
        <v>10.8</v>
      </c>
      <c r="B52" s="51">
        <v>3.8</v>
      </c>
      <c r="C52" s="51">
        <f>B52-2</f>
        <v>1.8</v>
      </c>
      <c r="D52" s="53">
        <f>B52/POWER(A52,0.333)</f>
        <v>1.72049528207132</v>
      </c>
      <c r="E52" s="53">
        <f>868.75*POWER(D52,-1.5047)</f>
        <v>383.978596755866</v>
      </c>
      <c r="F52" s="8"/>
      <c r="G52" s="3"/>
      <c r="H52" s="2"/>
      <c r="I52" s="3"/>
      <c r="J52" s="3"/>
      <c r="K52" s="3"/>
      <c r="L52" s="3"/>
      <c r="M52" s="3"/>
      <c r="N52" s="3"/>
      <c r="O52" s="3"/>
      <c r="P52" s="3"/>
      <c r="Q52" s="3"/>
      <c r="R52" s="2"/>
      <c r="S52" s="2"/>
      <c r="T52" s="2"/>
      <c r="U52" s="2"/>
      <c r="V52" s="2"/>
      <c r="W52" s="2"/>
    </row>
    <row r="53" ht="10.2" customHeight="1">
      <c r="A53" s="51">
        <v>10.8</v>
      </c>
      <c r="B53" s="51">
        <v>3.9</v>
      </c>
      <c r="C53" s="51">
        <f>B53-2</f>
        <v>1.9</v>
      </c>
      <c r="D53" s="53">
        <f>B53/POWER(A53,0.333)</f>
        <v>1.76577147370477</v>
      </c>
      <c r="E53" s="53">
        <f>868.75*POWER(D53,-1.5047)</f>
        <v>369.260183175463</v>
      </c>
      <c r="F53" s="8"/>
      <c r="G53" s="3"/>
      <c r="H53" s="2"/>
      <c r="I53" s="3"/>
      <c r="J53" s="3"/>
      <c r="K53" s="3"/>
      <c r="L53" s="3"/>
      <c r="M53" s="3"/>
      <c r="N53" s="3"/>
      <c r="O53" s="3"/>
      <c r="P53" s="3"/>
      <c r="Q53" s="3"/>
      <c r="R53" s="2"/>
      <c r="S53" s="2"/>
      <c r="T53" s="2"/>
      <c r="U53" s="2"/>
      <c r="V53" s="2"/>
      <c r="W53" s="2"/>
    </row>
    <row r="54" ht="10.2" customHeight="1">
      <c r="A54" s="51">
        <v>10.8</v>
      </c>
      <c r="B54" s="51">
        <v>4</v>
      </c>
      <c r="C54" s="51">
        <f>B54-2</f>
        <v>2</v>
      </c>
      <c r="D54" s="53">
        <f>B54/POWER(A54,0.333)</f>
        <v>1.81104766533823</v>
      </c>
      <c r="E54" s="53">
        <f>868.75*POWER(D54,-1.5047)</f>
        <v>355.457535967855</v>
      </c>
      <c r="F54" s="8"/>
      <c r="G54" s="3"/>
      <c r="H54" s="2"/>
      <c r="I54" s="3"/>
      <c r="J54" s="3"/>
      <c r="K54" s="3"/>
      <c r="L54" s="3"/>
      <c r="M54" s="3"/>
      <c r="N54" s="3"/>
      <c r="O54" s="3"/>
      <c r="P54" s="3"/>
      <c r="Q54" s="3"/>
      <c r="R54" s="2"/>
      <c r="S54" s="2"/>
      <c r="T54" s="2"/>
      <c r="U54" s="2"/>
      <c r="V54" s="2"/>
      <c r="W54" s="2"/>
    </row>
    <row r="55" ht="10.2" customHeight="1">
      <c r="A55" s="51">
        <v>10.8</v>
      </c>
      <c r="B55" s="51">
        <v>4.1</v>
      </c>
      <c r="C55" s="51">
        <f>B55-2</f>
        <v>2.1</v>
      </c>
      <c r="D55" s="53">
        <f>B55/POWER(A55,0.333)</f>
        <v>1.85632385697168</v>
      </c>
      <c r="E55" s="53">
        <f>868.75*POWER(D55,-1.5047)</f>
        <v>342.492862883813</v>
      </c>
      <c r="F55" s="8"/>
      <c r="G55" s="3"/>
      <c r="H55" s="2"/>
      <c r="I55" s="3"/>
      <c r="J55" s="3"/>
      <c r="K55" s="3"/>
      <c r="L55" s="3"/>
      <c r="M55" s="3"/>
      <c r="N55" s="3"/>
      <c r="O55" s="3"/>
      <c r="P55" s="3"/>
      <c r="Q55" s="3"/>
      <c r="R55" s="2"/>
      <c r="S55" s="2"/>
      <c r="T55" s="2"/>
      <c r="U55" s="2"/>
      <c r="V55" s="2"/>
      <c r="W55" s="2"/>
    </row>
    <row r="56" ht="10.2" customHeight="1">
      <c r="A56" s="51">
        <v>10.8</v>
      </c>
      <c r="B56" s="51">
        <v>4.5</v>
      </c>
      <c r="C56" s="51">
        <f>B56-2</f>
        <v>2.5</v>
      </c>
      <c r="D56" s="53">
        <f>B56/POWER(A56,0.333)</f>
        <v>2.03742862350551</v>
      </c>
      <c r="E56" s="53">
        <f>868.75*POWER(D56,-1.5047)</f>
        <v>297.727208516828</v>
      </c>
      <c r="F56" s="8"/>
      <c r="G56" s="3"/>
      <c r="H56" s="2"/>
      <c r="I56" s="3"/>
      <c r="J56" s="3"/>
      <c r="K56" s="3"/>
      <c r="L56" s="3"/>
      <c r="M56" s="3"/>
      <c r="N56" s="3"/>
      <c r="O56" s="3"/>
      <c r="P56" s="3"/>
      <c r="Q56" s="3"/>
      <c r="R56" s="2"/>
      <c r="S56" s="2"/>
      <c r="T56" s="2"/>
      <c r="U56" s="2"/>
      <c r="V56" s="2"/>
      <c r="W56" s="2"/>
    </row>
    <row r="57" ht="10.2" customHeight="1">
      <c r="A57" s="51">
        <v>10.8</v>
      </c>
      <c r="B57" s="51">
        <v>4.8</v>
      </c>
      <c r="C57" s="51">
        <f>B57-2</f>
        <v>2.8</v>
      </c>
      <c r="D57" s="53">
        <f>B57/POWER(A57,0.333)</f>
        <v>2.17325719840587</v>
      </c>
      <c r="E57" s="53">
        <f>868.75*POWER(D57,-1.5047)</f>
        <v>270.174094822694</v>
      </c>
      <c r="F57" s="8"/>
      <c r="G57" s="3"/>
      <c r="H57" s="2"/>
      <c r="I57" s="3"/>
      <c r="J57" s="3"/>
      <c r="K57" s="3"/>
      <c r="L57" s="3"/>
      <c r="M57" s="3"/>
      <c r="N57" s="3"/>
      <c r="O57" s="3"/>
      <c r="P57" s="3"/>
      <c r="Q57" s="3"/>
      <c r="R57" t="s" s="27">
        <v>9</v>
      </c>
      <c r="S57" s="28">
        <v>4.87001873212648</v>
      </c>
      <c r="T57" t="s" s="27">
        <v>10</v>
      </c>
      <c r="U57" s="2"/>
      <c r="V57" s="2"/>
      <c r="W57" s="2"/>
    </row>
    <row r="58" ht="10.2" customHeight="1">
      <c r="A58" s="48"/>
      <c r="B58" s="48"/>
      <c r="C58" s="48"/>
      <c r="D58" s="48"/>
      <c r="E58" s="48"/>
      <c r="F58" s="2"/>
      <c r="G58" s="3"/>
      <c r="H58" s="2"/>
      <c r="I58" s="3"/>
      <c r="J58" s="3"/>
      <c r="K58" s="3"/>
      <c r="L58" s="3"/>
      <c r="M58" s="3"/>
      <c r="N58" s="3"/>
      <c r="O58" s="3"/>
      <c r="P58" s="3"/>
      <c r="Q58" s="3"/>
      <c r="R58" t="s" s="27">
        <v>12</v>
      </c>
      <c r="S58" s="28">
        <v>2.48026394281453</v>
      </c>
      <c r="T58" t="s" s="27">
        <v>13</v>
      </c>
      <c r="U58" s="2"/>
      <c r="V58" s="2"/>
      <c r="W58" s="2"/>
    </row>
    <row r="59" ht="10.2" customHeight="1">
      <c r="A59" s="3"/>
      <c r="B59" s="3"/>
      <c r="C59" s="3"/>
      <c r="D59" s="3"/>
      <c r="E59" s="3"/>
      <c r="F59" s="2"/>
      <c r="G59" s="3"/>
      <c r="H59" s="2"/>
      <c r="I59" s="3"/>
      <c r="J59" s="3"/>
      <c r="K59" s="3"/>
      <c r="L59" s="3"/>
      <c r="M59" s="3"/>
      <c r="N59" s="3"/>
      <c r="O59" s="3"/>
      <c r="P59" s="3"/>
      <c r="Q59" s="3"/>
      <c r="R59" t="s" s="27">
        <v>14</v>
      </c>
      <c r="S59" s="28">
        <v>3548.253489792920</v>
      </c>
      <c r="T59" t="s" s="27">
        <v>15</v>
      </c>
      <c r="U59" s="2"/>
      <c r="V59" s="2"/>
      <c r="W59" s="2"/>
    </row>
    <row r="60" ht="10.2" customHeight="1">
      <c r="A60" s="3"/>
      <c r="B60" s="3"/>
      <c r="C60" s="3"/>
      <c r="D60" s="3"/>
      <c r="E60" s="3"/>
      <c r="F60" s="2"/>
      <c r="G60" s="3"/>
      <c r="H60" s="2"/>
      <c r="I60" s="3"/>
      <c r="J60" s="3"/>
      <c r="K60" s="3"/>
      <c r="L60" s="3"/>
      <c r="M60" s="3"/>
      <c r="N60" s="3"/>
      <c r="O60" s="3"/>
      <c r="P60" s="3"/>
      <c r="Q60" s="3"/>
      <c r="R60" s="2"/>
      <c r="S60" s="2"/>
      <c r="T60" s="2"/>
      <c r="U60" s="2"/>
      <c r="V60" s="2"/>
      <c r="W60" s="2"/>
    </row>
    <row r="61" ht="10.2" customHeight="1">
      <c r="A61" s="3"/>
      <c r="B61" s="3"/>
      <c r="C61" s="3"/>
      <c r="D61" s="3"/>
      <c r="E61" s="3"/>
      <c r="F61" s="2"/>
      <c r="G61" s="3"/>
      <c r="H61" s="2"/>
      <c r="I61" s="3"/>
      <c r="J61" s="3"/>
      <c r="K61" s="3"/>
      <c r="L61" s="3"/>
      <c r="M61" s="3"/>
      <c r="N61" s="3"/>
      <c r="O61" s="3"/>
      <c r="P61" s="3"/>
      <c r="Q61" s="3"/>
      <c r="R61" t="s" s="27">
        <v>17</v>
      </c>
      <c r="S61" t="s" s="27">
        <v>18</v>
      </c>
      <c r="T61" t="s" s="27">
        <v>19</v>
      </c>
      <c r="U61" s="28">
        <v>180.709883776082</v>
      </c>
      <c r="V61" t="s" s="27">
        <v>20</v>
      </c>
      <c r="W61" s="28">
        <v>252.993837286515</v>
      </c>
    </row>
    <row r="62" ht="10.2" customHeight="1">
      <c r="A62" s="3"/>
      <c r="B62" s="3"/>
      <c r="C62" s="3"/>
      <c r="D62" s="3"/>
      <c r="E62" s="3"/>
      <c r="F62" s="2"/>
      <c r="G62" s="3"/>
      <c r="H62" s="2"/>
      <c r="I62" s="3"/>
      <c r="J62" s="3"/>
      <c r="K62" s="3"/>
      <c r="L62" s="3"/>
      <c r="M62" s="3"/>
      <c r="N62" s="3"/>
      <c r="O62" s="3"/>
      <c r="P62" s="3"/>
      <c r="Q62" s="3"/>
      <c r="R62" s="2"/>
      <c r="S62" t="s" s="27">
        <v>21</v>
      </c>
      <c r="T62" s="2"/>
      <c r="U62" t="s" s="27">
        <v>22</v>
      </c>
      <c r="V62" s="2"/>
      <c r="W62" t="s" s="27">
        <v>22</v>
      </c>
    </row>
    <row r="63" ht="63.75" customHeight="1">
      <c r="A63" s="3"/>
      <c r="B63" s="3"/>
      <c r="C63" s="3"/>
      <c r="D63" s="3"/>
      <c r="E63" s="3"/>
      <c r="F63" s="2"/>
      <c r="G63" t="s" s="55">
        <v>27</v>
      </c>
      <c r="H63" s="2"/>
      <c r="I63" s="3"/>
      <c r="J63" s="3"/>
      <c r="K63" s="3"/>
      <c r="L63" s="3"/>
      <c r="M63" s="3"/>
      <c r="N63" s="3"/>
      <c r="O63" s="3"/>
      <c r="P63" s="3"/>
      <c r="Q63" s="43"/>
      <c r="R63" s="2"/>
      <c r="S63" s="2"/>
      <c r="T63" s="2"/>
      <c r="U63" s="2"/>
      <c r="V63" s="2"/>
      <c r="W63" s="2"/>
    </row>
    <row r="64" ht="63.75" customHeight="1">
      <c r="A64" s="3"/>
      <c r="B64" s="3"/>
      <c r="C64" s="3"/>
      <c r="D64" s="3"/>
      <c r="E64" s="3"/>
      <c r="F64" s="29"/>
      <c r="G64" t="s" s="45">
        <v>28</v>
      </c>
      <c r="H64" s="21"/>
      <c r="I64" s="18"/>
      <c r="J64" s="18"/>
      <c r="K64" s="18"/>
      <c r="L64" s="3"/>
      <c r="M64" s="18"/>
      <c r="N64" s="18"/>
      <c r="O64" s="3"/>
      <c r="P64" s="3"/>
      <c r="Q64" s="43"/>
      <c r="R64" s="2"/>
      <c r="S64" s="2"/>
      <c r="T64" s="2"/>
      <c r="U64" s="2"/>
      <c r="V64" s="2"/>
      <c r="W64" s="2"/>
    </row>
    <row r="65" ht="17.4" customHeight="1">
      <c r="A65" s="3"/>
      <c r="B65" s="3"/>
      <c r="C65" s="3"/>
      <c r="D65" s="3"/>
      <c r="E65" s="3"/>
      <c r="F65" s="2"/>
      <c r="G65" s="23"/>
      <c r="H65" s="29"/>
      <c r="I65" t="s" s="30">
        <v>11</v>
      </c>
      <c r="J65" s="31">
        <v>40</v>
      </c>
      <c r="K65" s="32"/>
      <c r="L65" s="56"/>
      <c r="M65" t="s" s="57">
        <v>38</v>
      </c>
      <c r="N65" s="58">
        <v>39</v>
      </c>
      <c r="O65" s="33"/>
      <c r="P65" s="3"/>
      <c r="Q65" s="3"/>
      <c r="R65" s="2"/>
      <c r="S65" s="2"/>
      <c r="T65" s="2"/>
      <c r="U65" s="2"/>
      <c r="V65" s="2"/>
      <c r="W65" s="2"/>
    </row>
    <row r="66" ht="17.4" customHeight="1">
      <c r="A66" s="3"/>
      <c r="B66" s="18"/>
      <c r="C66" s="18"/>
      <c r="D66" s="3"/>
      <c r="E66" s="3"/>
      <c r="F66" s="2"/>
      <c r="G66" s="3"/>
      <c r="H66" s="29"/>
      <c r="I66" t="s" s="30">
        <v>9</v>
      </c>
      <c r="J66" s="34">
        <v>4.87001873212648</v>
      </c>
      <c r="K66" t="s" s="35">
        <v>10</v>
      </c>
      <c r="L66" s="56"/>
      <c r="M66" t="s" s="57">
        <v>39</v>
      </c>
      <c r="N66" s="58">
        <v>0.46</v>
      </c>
      <c r="O66" s="33"/>
      <c r="P66" s="3"/>
      <c r="Q66" s="3"/>
      <c r="R66" t="s" s="27">
        <v>9</v>
      </c>
      <c r="S66" s="28">
        <v>4.87001873212648</v>
      </c>
      <c r="T66" t="s" s="27">
        <v>10</v>
      </c>
      <c r="U66" s="2"/>
      <c r="V66" s="2"/>
      <c r="W66" s="2"/>
    </row>
    <row r="67" ht="21" customHeight="1">
      <c r="A67" s="59"/>
      <c r="B67" t="s" s="35">
        <v>38</v>
      </c>
      <c r="C67" s="60">
        <v>39</v>
      </c>
      <c r="D67" s="33"/>
      <c r="E67" s="3"/>
      <c r="F67" s="2"/>
      <c r="G67" s="3"/>
      <c r="H67" s="29"/>
      <c r="I67" t="s" s="30">
        <v>16</v>
      </c>
      <c r="J67" s="34">
        <v>2.48026394281453</v>
      </c>
      <c r="K67" t="s" s="35">
        <v>13</v>
      </c>
      <c r="L67" s="56"/>
      <c r="M67" t="s" s="57">
        <v>40</v>
      </c>
      <c r="N67" s="58">
        <v>34</v>
      </c>
      <c r="O67" s="33"/>
      <c r="P67" s="3"/>
      <c r="Q67" s="3"/>
      <c r="R67" t="s" s="27">
        <v>12</v>
      </c>
      <c r="S67" s="28">
        <v>2.48026394281453</v>
      </c>
      <c r="T67" t="s" s="27">
        <v>13</v>
      </c>
      <c r="U67" s="2"/>
      <c r="V67" s="2"/>
      <c r="W67" s="2"/>
    </row>
    <row r="68" ht="17.4" customHeight="1">
      <c r="A68" s="59"/>
      <c r="B68" t="s" s="35">
        <v>39</v>
      </c>
      <c r="C68" t="s" s="61">
        <v>41</v>
      </c>
      <c r="D68" s="33"/>
      <c r="E68" s="3"/>
      <c r="F68" s="2"/>
      <c r="G68" s="3"/>
      <c r="H68" s="29"/>
      <c r="I68" t="s" s="30">
        <v>14</v>
      </c>
      <c r="J68" s="34">
        <v>3693.01</v>
      </c>
      <c r="K68" t="s" s="35">
        <v>15</v>
      </c>
      <c r="L68" s="56"/>
      <c r="M68" t="s" s="57">
        <v>42</v>
      </c>
      <c r="N68" t="s" s="57">
        <v>43</v>
      </c>
      <c r="O68" s="33"/>
      <c r="P68" s="3"/>
      <c r="Q68" s="3"/>
      <c r="R68" s="2"/>
      <c r="S68" s="2"/>
      <c r="T68" s="2"/>
      <c r="U68" s="2"/>
      <c r="V68" s="2"/>
      <c r="W68" s="2"/>
    </row>
    <row r="69" ht="17.4" customHeight="1">
      <c r="A69" s="59"/>
      <c r="B69" t="s" s="35">
        <v>40</v>
      </c>
      <c r="C69" s="60">
        <v>34</v>
      </c>
      <c r="D69" s="33"/>
      <c r="E69" s="3"/>
      <c r="F69" s="2"/>
      <c r="G69" s="3"/>
      <c r="H69" s="29"/>
      <c r="I69" s="62"/>
      <c r="J69" s="34"/>
      <c r="K69" s="32"/>
      <c r="L69" s="56"/>
      <c r="M69" t="s" s="57">
        <v>44</v>
      </c>
      <c r="N69" t="s" s="57">
        <v>45</v>
      </c>
      <c r="O69" s="33"/>
      <c r="P69" s="3"/>
      <c r="Q69" s="3"/>
      <c r="R69" s="2"/>
      <c r="S69" s="2"/>
      <c r="T69" s="2"/>
      <c r="U69" s="2"/>
      <c r="V69" s="2"/>
      <c r="W69" s="2"/>
    </row>
    <row r="70" ht="23.4" customHeight="1">
      <c r="A70" s="59"/>
      <c r="B70" t="s" s="63">
        <v>46</v>
      </c>
      <c r="C70" t="s" s="61">
        <v>43</v>
      </c>
      <c r="D70" s="33"/>
      <c r="E70" s="3"/>
      <c r="F70" s="2"/>
      <c r="G70" s="3"/>
      <c r="H70" s="29"/>
      <c r="I70" s="62"/>
      <c r="J70" s="34"/>
      <c r="K70" s="32"/>
      <c r="L70" s="56"/>
      <c r="M70" t="s" s="57">
        <v>47</v>
      </c>
      <c r="N70" t="s" s="57">
        <v>48</v>
      </c>
      <c r="O70" s="33"/>
      <c r="P70" s="3"/>
      <c r="Q70" s="3"/>
      <c r="R70" s="2"/>
      <c r="S70" s="2"/>
      <c r="T70" s="2"/>
      <c r="U70" s="2"/>
      <c r="V70" s="2"/>
      <c r="W70" s="2"/>
    </row>
    <row r="71" ht="17.4" customHeight="1">
      <c r="A71" s="59"/>
      <c r="B71" t="s" s="35">
        <v>44</v>
      </c>
      <c r="C71" t="s" s="61">
        <v>45</v>
      </c>
      <c r="D71" s="33"/>
      <c r="E71" s="3"/>
      <c r="F71" s="2"/>
      <c r="G71" s="3"/>
      <c r="H71" s="29"/>
      <c r="I71" s="62"/>
      <c r="J71" s="34"/>
      <c r="K71" s="32"/>
      <c r="L71" s="56"/>
      <c r="M71" t="s" s="57">
        <v>49</v>
      </c>
      <c r="N71" s="64">
        <v>0.5659999999999999</v>
      </c>
      <c r="O71" s="33"/>
      <c r="P71" s="3"/>
      <c r="Q71" s="3"/>
      <c r="R71" s="2"/>
      <c r="S71" s="2"/>
      <c r="T71" s="2"/>
      <c r="U71" s="2"/>
      <c r="V71" s="2"/>
      <c r="W71" s="2"/>
    </row>
    <row r="72" ht="17.4" customHeight="1">
      <c r="A72" s="59"/>
      <c r="B72" t="s" s="35">
        <v>50</v>
      </c>
      <c r="C72" t="s" s="61">
        <v>48</v>
      </c>
      <c r="D72" s="33"/>
      <c r="E72" s="3"/>
      <c r="F72" s="2"/>
      <c r="G72" s="3"/>
      <c r="H72" s="29"/>
      <c r="I72" s="62"/>
      <c r="J72" s="34"/>
      <c r="K72" s="32"/>
      <c r="L72" s="33"/>
      <c r="M72" s="23"/>
      <c r="N72" s="23"/>
      <c r="O72" s="3"/>
      <c r="P72" s="3"/>
      <c r="Q72" s="3"/>
      <c r="R72" s="2"/>
      <c r="S72" s="2"/>
      <c r="T72" s="2"/>
      <c r="U72" s="2"/>
      <c r="V72" s="2"/>
      <c r="W72" s="2"/>
    </row>
    <row r="73" ht="17.4" customHeight="1">
      <c r="A73" s="59"/>
      <c r="B73" t="s" s="35">
        <v>49</v>
      </c>
      <c r="C73" t="s" s="61">
        <v>51</v>
      </c>
      <c r="D73" s="33"/>
      <c r="E73" s="3"/>
      <c r="F73" s="2"/>
      <c r="G73" s="3"/>
      <c r="H73" s="29"/>
      <c r="I73" s="62"/>
      <c r="J73" s="34"/>
      <c r="K73" s="32"/>
      <c r="L73" s="33"/>
      <c r="M73" s="3"/>
      <c r="N73" s="3"/>
      <c r="O73" s="3"/>
      <c r="P73" s="3"/>
      <c r="Q73" s="3"/>
      <c r="R73" s="2"/>
      <c r="S73" s="2"/>
      <c r="T73" s="2"/>
      <c r="U73" s="2"/>
      <c r="V73" s="2"/>
      <c r="W73" s="2"/>
    </row>
    <row r="74" ht="10.2" customHeight="1">
      <c r="A74" s="3"/>
      <c r="B74" s="23"/>
      <c r="C74" s="23"/>
      <c r="D74" s="3"/>
      <c r="E74" s="3"/>
      <c r="F74" s="2"/>
      <c r="G74" s="3"/>
      <c r="H74" s="2"/>
      <c r="I74" s="23"/>
      <c r="J74" s="23"/>
      <c r="K74" s="23"/>
      <c r="L74" s="18"/>
      <c r="M74" s="18"/>
      <c r="N74" s="18"/>
      <c r="O74" s="18"/>
      <c r="P74" s="18"/>
      <c r="Q74" s="18"/>
      <c r="R74" t="s" s="27">
        <v>17</v>
      </c>
      <c r="S74" t="s" s="27">
        <v>18</v>
      </c>
      <c r="T74" t="s" s="27">
        <v>19</v>
      </c>
      <c r="U74" s="28">
        <v>188.082425696230</v>
      </c>
      <c r="V74" t="s" s="27">
        <v>20</v>
      </c>
      <c r="W74" s="28">
        <v>263.315395974722</v>
      </c>
    </row>
    <row r="75" ht="37.5" customHeight="1">
      <c r="A75" s="3"/>
      <c r="B75" s="3"/>
      <c r="C75" s="3"/>
      <c r="D75" s="3"/>
      <c r="E75" s="3"/>
      <c r="F75" s="2"/>
      <c r="G75" s="3"/>
      <c r="H75" s="2"/>
      <c r="I75" s="3"/>
      <c r="J75" s="3"/>
      <c r="K75" s="59"/>
      <c r="L75" t="s" s="65">
        <v>23</v>
      </c>
      <c r="M75" t="s" s="66">
        <v>24</v>
      </c>
      <c r="N75" t="s" s="65">
        <v>19</v>
      </c>
      <c r="O75" t="s" s="65">
        <v>52</v>
      </c>
      <c r="P75" t="s" s="65">
        <v>20</v>
      </c>
      <c r="Q75" t="s" s="65">
        <v>53</v>
      </c>
      <c r="R75" s="21"/>
      <c r="S75" t="s" s="27">
        <v>21</v>
      </c>
      <c r="T75" s="2"/>
      <c r="U75" t="s" s="27">
        <v>22</v>
      </c>
      <c r="V75" s="2"/>
      <c r="W75" t="s" s="27">
        <v>22</v>
      </c>
    </row>
    <row r="76" ht="37.5" customHeight="1">
      <c r="A76" s="3"/>
      <c r="B76" s="3"/>
      <c r="C76" s="3"/>
      <c r="D76" s="3"/>
      <c r="E76" s="3"/>
      <c r="F76" s="2"/>
      <c r="G76" s="3"/>
      <c r="H76" s="2"/>
      <c r="I76" s="3"/>
      <c r="J76" s="3"/>
      <c r="K76" s="59"/>
      <c r="L76" s="67"/>
      <c r="M76" t="s" s="68">
        <v>21</v>
      </c>
      <c r="N76" s="67"/>
      <c r="O76" s="41"/>
      <c r="P76" s="67"/>
      <c r="Q76" s="42"/>
      <c r="R76" s="2"/>
      <c r="S76" s="2"/>
      <c r="T76" s="2"/>
      <c r="U76" s="2"/>
      <c r="V76" s="2"/>
      <c r="W76" s="2"/>
    </row>
  </sheetData>
  <mergeCells count="8">
    <mergeCell ref="O75:O76"/>
    <mergeCell ref="Q75:Q76"/>
    <mergeCell ref="P75:P76"/>
    <mergeCell ref="Q63:Q64"/>
    <mergeCell ref="A3:E3"/>
    <mergeCell ref="A35:E35"/>
    <mergeCell ref="L75:L76"/>
    <mergeCell ref="N75:N76"/>
  </mergeCells>
  <pageMargins left="0.75" right="0.75" top="1" bottom="1" header="0" footer="0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dimension ref="A1:Q70"/>
  <sheetViews>
    <sheetView workbookViewId="0" showGridLines="0" defaultGridColor="1"/>
  </sheetViews>
  <sheetFormatPr defaultColWidth="11" defaultRowHeight="10.2" customHeight="1" outlineLevelRow="0" outlineLevelCol="0"/>
  <cols>
    <col min="1" max="1" width="11" style="69" customWidth="1"/>
    <col min="2" max="2" width="50.2109" style="69" customWidth="1"/>
    <col min="3" max="8" width="11" style="69" customWidth="1"/>
    <col min="9" max="9" width="13.2109" style="69" customWidth="1"/>
    <col min="10" max="10" width="11" style="69" customWidth="1"/>
    <col min="11" max="11" width="11.2109" style="69" customWidth="1"/>
    <col min="12" max="12" width="24.2109" style="69" customWidth="1"/>
    <col min="13" max="13" width="11" style="69" customWidth="1"/>
    <col min="14" max="14" width="12.8125" style="69" customWidth="1"/>
    <col min="15" max="15" width="15.4219" style="69" customWidth="1"/>
    <col min="16" max="16" width="12.8125" style="69" customWidth="1"/>
    <col min="17" max="17" width="13.2109" style="69" customWidth="1"/>
    <col min="18" max="16384" width="11" style="69" customWidth="1"/>
  </cols>
  <sheetData>
    <row r="1" ht="10.2" customHeight="1">
      <c r="A1" s="2"/>
      <c r="B1" s="3"/>
      <c r="C1" s="2"/>
      <c r="D1" s="2"/>
      <c r="E1" s="2"/>
      <c r="F1" s="2"/>
      <c r="G1" s="2"/>
      <c r="H1" s="2"/>
      <c r="I1" s="3"/>
      <c r="J1" s="2"/>
      <c r="K1" s="3"/>
      <c r="L1" s="3"/>
      <c r="M1" s="2"/>
      <c r="N1" s="3"/>
      <c r="O1" s="3"/>
      <c r="P1" s="3"/>
      <c r="Q1" s="3"/>
    </row>
    <row r="2" ht="10.2" customHeight="1">
      <c r="A2" s="2"/>
      <c r="B2" s="3"/>
      <c r="C2" s="2"/>
      <c r="D2" s="2"/>
      <c r="E2" s="2"/>
      <c r="F2" s="2"/>
      <c r="G2" s="2"/>
      <c r="H2" s="2"/>
      <c r="I2" s="3"/>
      <c r="J2" s="2"/>
      <c r="K2" s="3"/>
      <c r="L2" s="3"/>
      <c r="M2" s="2"/>
      <c r="N2" s="3"/>
      <c r="O2" s="3"/>
      <c r="P2" s="3"/>
      <c r="Q2" s="3"/>
    </row>
    <row r="3" ht="10.2" customHeight="1">
      <c r="A3" s="2"/>
      <c r="B3" s="3"/>
      <c r="C3" s="2"/>
      <c r="D3" s="2"/>
      <c r="E3" s="2"/>
      <c r="F3" s="2"/>
      <c r="G3" s="2"/>
      <c r="H3" s="2"/>
      <c r="I3" s="3"/>
      <c r="J3" s="2"/>
      <c r="K3" s="3"/>
      <c r="L3" s="3"/>
      <c r="M3" t="s" s="27">
        <v>54</v>
      </c>
      <c r="N3" t="s" s="70">
        <v>55</v>
      </c>
      <c r="O3" t="s" s="70">
        <v>56</v>
      </c>
      <c r="P3" t="s" s="70">
        <v>57</v>
      </c>
      <c r="Q3" t="s" s="70">
        <v>58</v>
      </c>
    </row>
    <row r="4" ht="10.2" customHeight="1">
      <c r="A4" s="2"/>
      <c r="B4" s="3"/>
      <c r="C4" s="2"/>
      <c r="D4" s="2"/>
      <c r="E4" s="2"/>
      <c r="F4" s="2"/>
      <c r="G4" s="2"/>
      <c r="H4" s="2"/>
      <c r="I4" s="3"/>
      <c r="J4" s="2"/>
      <c r="K4" s="3"/>
      <c r="L4" s="3"/>
      <c r="M4" s="28">
        <v>4</v>
      </c>
      <c r="N4" s="71">
        <v>1.6</v>
      </c>
      <c r="O4" s="71">
        <f>N4-1.5</f>
        <v>0.1</v>
      </c>
      <c r="P4" s="72">
        <f>N4/POWER(M4,0.5)</f>
        <v>0.8</v>
      </c>
      <c r="Q4" s="72">
        <f>4549.2*POWER(P4,-1.8499)</f>
        <v>6873.989486064650</v>
      </c>
    </row>
    <row r="5" ht="10.2" customHeight="1">
      <c r="A5" s="2"/>
      <c r="B5" s="3"/>
      <c r="C5" s="2"/>
      <c r="D5" s="2"/>
      <c r="E5" s="2"/>
      <c r="F5" s="2"/>
      <c r="G5" s="2"/>
      <c r="H5" s="2"/>
      <c r="I5" s="3"/>
      <c r="J5" s="2"/>
      <c r="K5" s="3"/>
      <c r="L5" s="3"/>
      <c r="M5" s="28">
        <v>4</v>
      </c>
      <c r="N5" s="71">
        <v>1.7</v>
      </c>
      <c r="O5" s="71">
        <f>N5-1.5</f>
        <v>0.2</v>
      </c>
      <c r="P5" s="72">
        <f>N5/POWER(M5,0.5)</f>
        <v>0.85</v>
      </c>
      <c r="Q5" s="72">
        <f>4549.2*POWER(P5,-1.8499)</f>
        <v>6144.7321943726</v>
      </c>
    </row>
    <row r="6" ht="10.2" customHeight="1">
      <c r="A6" s="2"/>
      <c r="B6" s="3"/>
      <c r="C6" s="2"/>
      <c r="D6" s="2"/>
      <c r="E6" s="2"/>
      <c r="F6" s="2"/>
      <c r="G6" s="2"/>
      <c r="H6" s="2"/>
      <c r="I6" s="3"/>
      <c r="J6" s="2"/>
      <c r="K6" s="3"/>
      <c r="L6" s="3"/>
      <c r="M6" s="28">
        <v>4</v>
      </c>
      <c r="N6" s="71">
        <v>1.8</v>
      </c>
      <c r="O6" s="71">
        <f>N6-1.5</f>
        <v>0.3</v>
      </c>
      <c r="P6" s="72">
        <f>N6/POWER(M6,0.5)</f>
        <v>0.9</v>
      </c>
      <c r="Q6" s="72">
        <f>4549.2*POWER(P6,-1.8499)</f>
        <v>5528.175377355760</v>
      </c>
    </row>
    <row r="7" ht="10.2" customHeight="1">
      <c r="A7" s="2"/>
      <c r="B7" s="3"/>
      <c r="C7" s="2"/>
      <c r="D7" s="2"/>
      <c r="E7" s="2"/>
      <c r="F7" s="2"/>
      <c r="G7" s="2"/>
      <c r="H7" s="2"/>
      <c r="I7" s="3"/>
      <c r="J7" s="2"/>
      <c r="K7" s="3"/>
      <c r="L7" s="3"/>
      <c r="M7" s="28">
        <v>4</v>
      </c>
      <c r="N7" s="71">
        <v>1.9</v>
      </c>
      <c r="O7" s="71">
        <f>N7-1.5</f>
        <v>0.4</v>
      </c>
      <c r="P7" s="72">
        <f>N7/POWER(M7,0.5)</f>
        <v>0.95</v>
      </c>
      <c r="Q7" s="72">
        <f>4549.2*POWER(P7,-1.8499)</f>
        <v>5002.005132856230</v>
      </c>
    </row>
    <row r="8" ht="10.2" customHeight="1">
      <c r="A8" s="2"/>
      <c r="B8" s="3"/>
      <c r="C8" s="2"/>
      <c r="D8" s="2"/>
      <c r="E8" s="2"/>
      <c r="F8" s="2"/>
      <c r="G8" s="2"/>
      <c r="H8" s="2"/>
      <c r="I8" s="3"/>
      <c r="J8" s="2"/>
      <c r="K8" s="3"/>
      <c r="L8" s="3"/>
      <c r="M8" s="28">
        <v>4</v>
      </c>
      <c r="N8" s="71">
        <v>2</v>
      </c>
      <c r="O8" s="71">
        <f>N8-1.5</f>
        <v>0.5</v>
      </c>
      <c r="P8" s="72">
        <f>N8/POWER(M8,0.5)</f>
        <v>1</v>
      </c>
      <c r="Q8" s="72">
        <f>4549.2*POWER(P8,-1.8499)</f>
        <v>4549.2</v>
      </c>
    </row>
    <row r="9" ht="10.2" customHeight="1">
      <c r="A9" s="2"/>
      <c r="B9" s="3"/>
      <c r="C9" s="2"/>
      <c r="D9" s="2"/>
      <c r="E9" s="2"/>
      <c r="F9" s="2"/>
      <c r="G9" s="2"/>
      <c r="H9" s="2"/>
      <c r="I9" s="3"/>
      <c r="J9" s="2"/>
      <c r="K9" s="3"/>
      <c r="L9" s="3"/>
      <c r="M9" s="28">
        <v>4</v>
      </c>
      <c r="N9" s="71">
        <v>2.1</v>
      </c>
      <c r="O9" s="71">
        <f>N9-1.5</f>
        <v>0.6</v>
      </c>
      <c r="P9" s="72">
        <f>N9/POWER(M9,0.5)</f>
        <v>1.05</v>
      </c>
      <c r="Q9" s="72">
        <f>4549.2*POWER(P9,-1.8499)</f>
        <v>4156.587680804740</v>
      </c>
    </row>
    <row r="10" ht="10.2" customHeight="1">
      <c r="A10" s="2"/>
      <c r="B10" s="3"/>
      <c r="C10" s="2"/>
      <c r="D10" s="2"/>
      <c r="E10" s="2"/>
      <c r="F10" s="2"/>
      <c r="G10" s="2"/>
      <c r="H10" s="2"/>
      <c r="I10" s="3"/>
      <c r="J10" s="2"/>
      <c r="K10" s="3"/>
      <c r="L10" s="3"/>
      <c r="M10" s="28">
        <v>4</v>
      </c>
      <c r="N10" s="71">
        <v>2.2</v>
      </c>
      <c r="O10" s="71">
        <f>N10-1.5</f>
        <v>0.7</v>
      </c>
      <c r="P10" s="72">
        <f>N10/POWER(M10,0.5)</f>
        <v>1.1</v>
      </c>
      <c r="Q10" s="72">
        <f>4549.2*POWER(P10,-1.8499)</f>
        <v>3813.842044667970</v>
      </c>
    </row>
    <row r="11" ht="10.2" customHeight="1">
      <c r="A11" s="2"/>
      <c r="B11" s="3"/>
      <c r="C11" s="2"/>
      <c r="D11" s="2"/>
      <c r="E11" s="2"/>
      <c r="F11" s="2"/>
      <c r="G11" s="2"/>
      <c r="H11" s="2"/>
      <c r="I11" s="3"/>
      <c r="J11" s="2"/>
      <c r="K11" s="3"/>
      <c r="L11" s="3"/>
      <c r="M11" s="28">
        <v>4</v>
      </c>
      <c r="N11" s="71">
        <v>2.3</v>
      </c>
      <c r="O11" s="71">
        <f>N11-1.5</f>
        <v>0.8</v>
      </c>
      <c r="P11" s="72">
        <f>N11/POWER(M11,0.5)</f>
        <v>1.15</v>
      </c>
      <c r="Q11" s="72">
        <f>4549.2*POWER(P11,-1.8499)</f>
        <v>3512.773077522630</v>
      </c>
    </row>
    <row r="12" ht="10.2" customHeight="1">
      <c r="A12" s="2"/>
      <c r="B12" s="3"/>
      <c r="C12" s="2"/>
      <c r="D12" s="2"/>
      <c r="E12" s="2"/>
      <c r="F12" s="2"/>
      <c r="G12" s="2"/>
      <c r="H12" s="2"/>
      <c r="I12" s="3"/>
      <c r="J12" s="2"/>
      <c r="K12" s="3"/>
      <c r="L12" s="3"/>
      <c r="M12" s="28">
        <v>4</v>
      </c>
      <c r="N12" s="71">
        <v>2.4</v>
      </c>
      <c r="O12" s="71">
        <f>N12-1.5</f>
        <v>0.9</v>
      </c>
      <c r="P12" s="72">
        <f>N12/POWER(M12,0.5)</f>
        <v>1.2</v>
      </c>
      <c r="Q12" s="72">
        <f>4549.2*POWER(P12,-1.8499)</f>
        <v>3246.815745427680</v>
      </c>
    </row>
    <row r="13" ht="10.2" customHeight="1">
      <c r="A13" s="2"/>
      <c r="B13" s="3"/>
      <c r="C13" s="2"/>
      <c r="D13" s="2"/>
      <c r="E13" s="2"/>
      <c r="F13" s="2"/>
      <c r="G13" s="2"/>
      <c r="H13" s="2"/>
      <c r="I13" s="3"/>
      <c r="J13" s="2"/>
      <c r="K13" s="3"/>
      <c r="L13" s="3"/>
      <c r="M13" s="28">
        <v>4</v>
      </c>
      <c r="N13" s="71">
        <v>2.5</v>
      </c>
      <c r="O13" s="71">
        <f>N13-1.5</f>
        <v>1</v>
      </c>
      <c r="P13" s="72">
        <f>N13/POWER(M13,0.5)</f>
        <v>1.25</v>
      </c>
      <c r="Q13" s="72">
        <f>4549.2*POWER(P13,-1.8499)</f>
        <v>3010.656429131080</v>
      </c>
    </row>
    <row r="14" ht="10.2" customHeight="1">
      <c r="A14" s="2"/>
      <c r="B14" s="3"/>
      <c r="C14" s="2"/>
      <c r="D14" s="2"/>
      <c r="E14" s="2"/>
      <c r="F14" s="2"/>
      <c r="G14" s="2"/>
      <c r="H14" s="2"/>
      <c r="I14" s="3"/>
      <c r="J14" s="2"/>
      <c r="K14" s="3"/>
      <c r="L14" s="3"/>
      <c r="M14" s="28">
        <v>4</v>
      </c>
      <c r="N14" s="71">
        <v>2.6</v>
      </c>
      <c r="O14" s="71">
        <f>N14-1.5</f>
        <v>1.1</v>
      </c>
      <c r="P14" s="72">
        <f>N14/POWER(M14,0.5)</f>
        <v>1.3</v>
      </c>
      <c r="Q14" s="72">
        <f>4549.2*POWER(P14,-1.8499)</f>
        <v>2799.956105608090</v>
      </c>
    </row>
    <row r="15" ht="10.2" customHeight="1">
      <c r="A15" s="2"/>
      <c r="B15" s="3"/>
      <c r="C15" s="2"/>
      <c r="D15" s="2"/>
      <c r="E15" s="2"/>
      <c r="F15" s="2"/>
      <c r="G15" s="2"/>
      <c r="H15" s="2"/>
      <c r="I15" s="3"/>
      <c r="J15" s="2"/>
      <c r="K15" s="3"/>
      <c r="L15" s="3"/>
      <c r="M15" s="28">
        <v>4</v>
      </c>
      <c r="N15" s="71">
        <v>2.7</v>
      </c>
      <c r="O15" s="71">
        <f>N15-1.5</f>
        <v>1.2</v>
      </c>
      <c r="P15" s="72">
        <f>N15/POWER(M15,0.5)</f>
        <v>1.35</v>
      </c>
      <c r="Q15" s="72">
        <f>4549.2*POWER(P15,-1.8499)</f>
        <v>2611.142611589880</v>
      </c>
    </row>
    <row r="16" ht="10.2" customHeight="1">
      <c r="A16" s="2"/>
      <c r="B16" s="3"/>
      <c r="C16" s="2"/>
      <c r="D16" s="2"/>
      <c r="E16" s="2"/>
      <c r="F16" s="2"/>
      <c r="G16" s="2"/>
      <c r="H16" s="2"/>
      <c r="I16" s="3"/>
      <c r="J16" s="2"/>
      <c r="K16" s="3"/>
      <c r="L16" s="3"/>
      <c r="M16" s="28">
        <v>4</v>
      </c>
      <c r="N16" s="71">
        <v>2</v>
      </c>
      <c r="O16" s="71">
        <f>N16-1.5</f>
        <v>0.5</v>
      </c>
      <c r="P16" s="72">
        <f>N16/POWER(M16,0.5)</f>
        <v>1</v>
      </c>
      <c r="Q16" s="72">
        <f>4549.2*POWER(P16,-1.8499)</f>
        <v>4549.2</v>
      </c>
    </row>
    <row r="17" ht="10.2" customHeight="1">
      <c r="A17" s="2"/>
      <c r="B17" s="3"/>
      <c r="C17" s="2"/>
      <c r="D17" s="2"/>
      <c r="E17" s="2"/>
      <c r="F17" s="2"/>
      <c r="G17" s="2"/>
      <c r="H17" s="2"/>
      <c r="I17" s="3"/>
      <c r="J17" s="2"/>
      <c r="K17" s="3"/>
      <c r="L17" s="3"/>
      <c r="M17" s="28">
        <v>4</v>
      </c>
      <c r="N17" s="71">
        <v>2.8</v>
      </c>
      <c r="O17" s="71">
        <f>N17-1.5</f>
        <v>1.3</v>
      </c>
      <c r="P17" s="72">
        <f>N17/POWER(M17,0.5)</f>
        <v>1.4</v>
      </c>
      <c r="Q17" s="72">
        <f>4549.2*POWER(P17,-1.8499)</f>
        <v>2441.252928510170</v>
      </c>
    </row>
    <row r="18" ht="10.2" customHeight="1">
      <c r="A18" s="2"/>
      <c r="B18" s="3"/>
      <c r="C18" s="2"/>
      <c r="D18" s="2"/>
      <c r="E18" s="2"/>
      <c r="F18" s="2"/>
      <c r="G18" s="2"/>
      <c r="H18" s="2"/>
      <c r="I18" s="3"/>
      <c r="J18" s="2"/>
      <c r="K18" s="3"/>
      <c r="L18" s="3"/>
      <c r="M18" s="28">
        <v>4</v>
      </c>
      <c r="N18" s="71">
        <v>2.9</v>
      </c>
      <c r="O18" s="71">
        <f>N18-1.5</f>
        <v>1.4</v>
      </c>
      <c r="P18" s="72">
        <f>N18/POWER(M18,0.5)</f>
        <v>1.45</v>
      </c>
      <c r="Q18" s="72">
        <f>4549.2*POWER(P18,-1.8499)</f>
        <v>2287.812155512380</v>
      </c>
    </row>
    <row r="19" ht="10.2" customHeight="1">
      <c r="A19" s="2"/>
      <c r="B19" s="3"/>
      <c r="C19" s="2"/>
      <c r="D19" s="2"/>
      <c r="E19" s="2"/>
      <c r="F19" s="2"/>
      <c r="G19" s="2"/>
      <c r="H19" s="2"/>
      <c r="I19" s="3"/>
      <c r="J19" s="2"/>
      <c r="K19" s="3"/>
      <c r="L19" s="3"/>
      <c r="M19" s="28">
        <v>4</v>
      </c>
      <c r="N19" s="71">
        <v>3</v>
      </c>
      <c r="O19" s="71">
        <f>N19-1.5</f>
        <v>1.5</v>
      </c>
      <c r="P19" s="72">
        <f>N19/POWER(M19,0.5)</f>
        <v>1.5</v>
      </c>
      <c r="Q19" s="72">
        <f>4549.2*POWER(P19,-1.8499)</f>
        <v>2148.739712075940</v>
      </c>
    </row>
    <row r="20" ht="10.2" customHeight="1">
      <c r="A20" s="2"/>
      <c r="B20" s="3"/>
      <c r="C20" s="2"/>
      <c r="D20" s="2"/>
      <c r="E20" s="2"/>
      <c r="F20" s="2"/>
      <c r="G20" s="2"/>
      <c r="H20" s="2"/>
      <c r="I20" s="3"/>
      <c r="J20" s="2"/>
      <c r="K20" s="3"/>
      <c r="L20" s="3"/>
      <c r="M20" s="28">
        <v>4</v>
      </c>
      <c r="N20" s="71">
        <v>3.1</v>
      </c>
      <c r="O20" s="71">
        <f>N20-1.5</f>
        <v>1.6</v>
      </c>
      <c r="P20" s="72">
        <f>N20/POWER(M20,0.5)</f>
        <v>1.55</v>
      </c>
      <c r="Q20" s="72">
        <f>4549.2*POWER(P20,-1.8499)</f>
        <v>2022.2759733041</v>
      </c>
    </row>
    <row r="21" ht="10.2" customHeight="1">
      <c r="A21" s="2"/>
      <c r="B21" s="3"/>
      <c r="C21" s="2"/>
      <c r="D21" s="2"/>
      <c r="E21" s="2"/>
      <c r="F21" s="2"/>
      <c r="G21" s="2"/>
      <c r="H21" s="2"/>
      <c r="I21" s="3"/>
      <c r="J21" s="2"/>
      <c r="K21" s="3"/>
      <c r="L21" s="3"/>
      <c r="M21" s="28">
        <v>4</v>
      </c>
      <c r="N21" s="71">
        <v>3.2</v>
      </c>
      <c r="O21" s="71">
        <f>N21-1.5</f>
        <v>1.7</v>
      </c>
      <c r="P21" s="72">
        <f>N21/POWER(M21,0.5)</f>
        <v>1.6</v>
      </c>
      <c r="Q21" s="72">
        <f>4549.2*POWER(P21,-1.8499)</f>
        <v>1906.9243946091</v>
      </c>
    </row>
    <row r="22" ht="10.2" customHeight="1">
      <c r="A22" s="2"/>
      <c r="B22" s="3"/>
      <c r="C22" s="2"/>
      <c r="D22" s="2"/>
      <c r="E22" s="2"/>
      <c r="F22" s="2"/>
      <c r="G22" s="2"/>
      <c r="H22" s="2"/>
      <c r="I22" s="3"/>
      <c r="J22" s="2"/>
      <c r="K22" s="3"/>
      <c r="L22" s="3"/>
      <c r="M22" s="28">
        <v>4</v>
      </c>
      <c r="N22" s="71">
        <v>3.3</v>
      </c>
      <c r="O22" s="71">
        <f>N22-1.5</f>
        <v>1.8</v>
      </c>
      <c r="P22" s="72">
        <f>N22/POWER(M22,0.5)</f>
        <v>1.65</v>
      </c>
      <c r="Q22" s="72">
        <f>4549.2*POWER(P22,-1.8499)</f>
        <v>1801.405490407760</v>
      </c>
    </row>
    <row r="23" ht="10.2" customHeight="1">
      <c r="A23" s="2"/>
      <c r="B23" s="3"/>
      <c r="C23" s="2"/>
      <c r="D23" s="2"/>
      <c r="E23" s="2"/>
      <c r="F23" s="2"/>
      <c r="G23" s="2"/>
      <c r="H23" s="2"/>
      <c r="I23" s="3"/>
      <c r="J23" s="2"/>
      <c r="K23" s="3"/>
      <c r="L23" s="3"/>
      <c r="M23" s="28">
        <v>4</v>
      </c>
      <c r="N23" s="71">
        <v>3.5</v>
      </c>
      <c r="O23" s="71">
        <f>N23-1.5</f>
        <v>2</v>
      </c>
      <c r="P23" s="72">
        <f>N23/POWER(M23,0.5)</f>
        <v>1.75</v>
      </c>
      <c r="Q23" s="72">
        <f>4549.2*POWER(P23,-1.8499)</f>
        <v>1615.618971325560</v>
      </c>
    </row>
    <row r="24" ht="10.2" customHeight="1">
      <c r="A24" s="2"/>
      <c r="B24" s="3"/>
      <c r="C24" s="2"/>
      <c r="D24" s="2"/>
      <c r="E24" s="2"/>
      <c r="F24" s="2"/>
      <c r="G24" s="2"/>
      <c r="H24" s="2"/>
      <c r="I24" s="3"/>
      <c r="J24" s="2"/>
      <c r="K24" s="3"/>
      <c r="L24" s="3"/>
      <c r="M24" s="28">
        <v>4</v>
      </c>
      <c r="N24" s="71">
        <v>3.8</v>
      </c>
      <c r="O24" s="71">
        <f>N24-1.5</f>
        <v>2.3</v>
      </c>
      <c r="P24" s="72">
        <f>N24/POWER(M24,0.5)</f>
        <v>1.9</v>
      </c>
      <c r="Q24" s="72">
        <f>4549.2*POWER(P24,-1.8499)</f>
        <v>1387.614227391590</v>
      </c>
    </row>
    <row r="25" ht="10.2" customHeight="1">
      <c r="A25" s="2"/>
      <c r="B25" s="3"/>
      <c r="C25" s="2"/>
      <c r="D25" s="2"/>
      <c r="E25" s="2"/>
      <c r="F25" s="2"/>
      <c r="G25" s="2"/>
      <c r="H25" s="2"/>
      <c r="I25" s="3"/>
      <c r="J25" s="2"/>
      <c r="K25" s="3"/>
      <c r="L25" s="3"/>
      <c r="M25" s="28">
        <v>4</v>
      </c>
      <c r="N25" s="71">
        <v>4</v>
      </c>
      <c r="O25" s="71">
        <f>N25-1.5</f>
        <v>2.5</v>
      </c>
      <c r="P25" s="72">
        <f>N25/POWER(M25,0.5)</f>
        <v>2</v>
      </c>
      <c r="Q25" s="72">
        <f>4549.2*POWER(P25,-1.8499)</f>
        <v>1262.000832783080</v>
      </c>
    </row>
    <row r="26" ht="10.2" customHeight="1">
      <c r="A26" s="2"/>
      <c r="B26" s="3"/>
      <c r="C26" s="2"/>
      <c r="D26" s="2"/>
      <c r="E26" s="2"/>
      <c r="F26" s="2"/>
      <c r="G26" s="2"/>
      <c r="H26" s="2"/>
      <c r="I26" s="3"/>
      <c r="J26" s="2"/>
      <c r="K26" s="3"/>
      <c r="L26" s="3"/>
      <c r="M26" s="28">
        <v>4</v>
      </c>
      <c r="N26" s="71">
        <v>4.5</v>
      </c>
      <c r="O26" s="71">
        <f>N26-1.5</f>
        <v>3</v>
      </c>
      <c r="P26" s="72">
        <f>N26/POWER(M26,0.5)</f>
        <v>2.25</v>
      </c>
      <c r="Q26" s="72">
        <f>4549.2*POWER(P26,-1.8499)</f>
        <v>1014.921821474590</v>
      </c>
    </row>
    <row r="27" ht="10.2" customHeight="1">
      <c r="A27" s="2"/>
      <c r="B27" s="3"/>
      <c r="C27" s="2"/>
      <c r="D27" s="2"/>
      <c r="E27" s="2"/>
      <c r="F27" s="2"/>
      <c r="G27" s="2"/>
      <c r="H27" s="2"/>
      <c r="I27" s="3"/>
      <c r="J27" s="2"/>
      <c r="K27" s="3"/>
      <c r="L27" s="3"/>
      <c r="M27" s="2"/>
      <c r="N27" s="3"/>
      <c r="O27" s="3"/>
      <c r="P27" s="3"/>
      <c r="Q27" s="3"/>
    </row>
    <row r="28" ht="10.2" customHeight="1">
      <c r="A28" s="2"/>
      <c r="B28" s="3"/>
      <c r="C28" s="2"/>
      <c r="D28" s="2"/>
      <c r="E28" s="2"/>
      <c r="F28" s="2"/>
      <c r="G28" s="2"/>
      <c r="H28" s="2"/>
      <c r="I28" s="3"/>
      <c r="J28" s="2"/>
      <c r="K28" s="3"/>
      <c r="L28" s="3"/>
      <c r="M28" s="2"/>
      <c r="N28" s="3"/>
      <c r="O28" s="3"/>
      <c r="P28" s="3"/>
      <c r="Q28" s="3"/>
    </row>
    <row r="29" ht="10.2" customHeight="1">
      <c r="A29" s="2"/>
      <c r="B29" s="3"/>
      <c r="C29" s="2"/>
      <c r="D29" s="2"/>
      <c r="E29" s="2"/>
      <c r="F29" s="2"/>
      <c r="G29" s="2"/>
      <c r="H29" s="2"/>
      <c r="I29" s="3"/>
      <c r="J29" s="2"/>
      <c r="K29" s="3"/>
      <c r="L29" s="3"/>
      <c r="M29" s="2"/>
      <c r="N29" s="3"/>
      <c r="O29" s="3"/>
      <c r="P29" s="3"/>
      <c r="Q29" s="3"/>
    </row>
    <row r="30" ht="10.2" customHeight="1">
      <c r="A30" s="2"/>
      <c r="B30" s="3"/>
      <c r="C30" s="2"/>
      <c r="D30" s="2"/>
      <c r="E30" s="2"/>
      <c r="F30" s="2"/>
      <c r="G30" s="2"/>
      <c r="H30" s="2"/>
      <c r="I30" s="3"/>
      <c r="J30" s="2"/>
      <c r="K30" s="3"/>
      <c r="L30" s="3"/>
      <c r="M30" s="2"/>
      <c r="N30" s="3"/>
      <c r="O30" s="3"/>
      <c r="P30" s="3"/>
      <c r="Q30" s="3"/>
    </row>
    <row r="31" ht="10.2" customHeight="1">
      <c r="A31" s="2"/>
      <c r="B31" s="3"/>
      <c r="C31" s="2"/>
      <c r="D31" s="2"/>
      <c r="E31" s="2"/>
      <c r="F31" s="2"/>
      <c r="G31" s="2"/>
      <c r="H31" s="2"/>
      <c r="I31" s="3"/>
      <c r="J31" s="2"/>
      <c r="K31" s="3"/>
      <c r="L31" s="3"/>
      <c r="M31" s="2"/>
      <c r="N31" s="3"/>
      <c r="O31" s="3"/>
      <c r="P31" s="3"/>
      <c r="Q31" s="3"/>
    </row>
    <row r="32" ht="10.2" customHeight="1">
      <c r="A32" s="2"/>
      <c r="B32" s="3"/>
      <c r="C32" s="2"/>
      <c r="D32" s="2"/>
      <c r="E32" s="2"/>
      <c r="F32" s="2"/>
      <c r="G32" s="2"/>
      <c r="H32" s="2"/>
      <c r="I32" s="3"/>
      <c r="J32" s="2"/>
      <c r="K32" s="3"/>
      <c r="L32" s="3"/>
      <c r="M32" s="2"/>
      <c r="N32" s="3"/>
      <c r="O32" s="3"/>
      <c r="P32" s="3"/>
      <c r="Q32" s="3"/>
    </row>
    <row r="33" ht="10.2" customHeight="1">
      <c r="A33" s="2"/>
      <c r="B33" s="3"/>
      <c r="C33" s="2"/>
      <c r="D33" s="2"/>
      <c r="E33" s="2"/>
      <c r="F33" s="2"/>
      <c r="G33" s="2"/>
      <c r="H33" s="2"/>
      <c r="I33" s="3"/>
      <c r="J33" s="2"/>
      <c r="K33" s="3"/>
      <c r="L33" s="3"/>
      <c r="M33" s="2"/>
      <c r="N33" s="3"/>
      <c r="O33" s="3"/>
      <c r="P33" s="3"/>
      <c r="Q33" s="3"/>
    </row>
    <row r="34" ht="10.2" customHeight="1">
      <c r="A34" s="2"/>
      <c r="B34" s="3"/>
      <c r="C34" s="2"/>
      <c r="D34" s="2"/>
      <c r="E34" s="2"/>
      <c r="F34" s="2"/>
      <c r="G34" s="2"/>
      <c r="H34" s="2"/>
      <c r="I34" s="3"/>
      <c r="J34" s="2"/>
      <c r="K34" s="3"/>
      <c r="L34" s="3"/>
      <c r="M34" s="2"/>
      <c r="N34" s="3"/>
      <c r="O34" s="3"/>
      <c r="P34" s="3"/>
      <c r="Q34" s="3"/>
    </row>
    <row r="35" ht="10.2" customHeight="1">
      <c r="A35" s="2"/>
      <c r="B35" s="3"/>
      <c r="C35" s="2"/>
      <c r="D35" s="2"/>
      <c r="E35" s="2"/>
      <c r="F35" s="2"/>
      <c r="G35" s="2"/>
      <c r="H35" s="2"/>
      <c r="I35" s="3"/>
      <c r="J35" s="2"/>
      <c r="K35" s="3"/>
      <c r="L35" s="3"/>
      <c r="M35" s="2"/>
      <c r="N35" s="3"/>
      <c r="O35" s="3"/>
      <c r="P35" s="3"/>
      <c r="Q35" s="3"/>
    </row>
    <row r="36" ht="10.2" customHeight="1">
      <c r="A36" s="2"/>
      <c r="B36" s="3"/>
      <c r="C36" s="2"/>
      <c r="D36" s="2"/>
      <c r="E36" s="2"/>
      <c r="F36" s="2"/>
      <c r="G36" s="2"/>
      <c r="H36" s="2"/>
      <c r="I36" s="3"/>
      <c r="J36" s="2"/>
      <c r="K36" s="3"/>
      <c r="L36" s="3"/>
      <c r="M36" s="2"/>
      <c r="N36" s="3"/>
      <c r="O36" s="3"/>
      <c r="P36" s="3"/>
      <c r="Q36" s="3"/>
    </row>
    <row r="37" ht="10.2" customHeight="1">
      <c r="A37" s="2"/>
      <c r="B37" s="3"/>
      <c r="C37" s="2"/>
      <c r="D37" s="2"/>
      <c r="E37" s="2"/>
      <c r="F37" s="2"/>
      <c r="G37" s="2"/>
      <c r="H37" s="2"/>
      <c r="I37" s="3"/>
      <c r="J37" s="2"/>
      <c r="K37" s="3"/>
      <c r="L37" s="3"/>
      <c r="M37" s="2"/>
      <c r="N37" s="3"/>
      <c r="O37" s="3"/>
      <c r="P37" s="3"/>
      <c r="Q37" s="3"/>
    </row>
    <row r="38" ht="10.2" customHeight="1">
      <c r="A38" s="2"/>
      <c r="B38" s="3"/>
      <c r="C38" s="2"/>
      <c r="D38" s="2"/>
      <c r="E38" s="2"/>
      <c r="F38" s="2"/>
      <c r="G38" s="2"/>
      <c r="H38" s="2"/>
      <c r="I38" s="3"/>
      <c r="J38" s="2"/>
      <c r="K38" s="3"/>
      <c r="L38" s="3"/>
      <c r="M38" s="2"/>
      <c r="N38" s="3"/>
      <c r="O38" s="3"/>
      <c r="P38" s="3"/>
      <c r="Q38" s="3"/>
    </row>
    <row r="39" ht="10.2" customHeight="1">
      <c r="A39" s="2"/>
      <c r="B39" s="3"/>
      <c r="C39" s="2"/>
      <c r="D39" s="2"/>
      <c r="E39" s="2"/>
      <c r="F39" s="2"/>
      <c r="G39" s="2"/>
      <c r="H39" s="2"/>
      <c r="I39" s="3"/>
      <c r="J39" s="2"/>
      <c r="K39" s="3"/>
      <c r="L39" s="3"/>
      <c r="M39" s="2"/>
      <c r="N39" s="3"/>
      <c r="O39" s="3"/>
      <c r="P39" s="3"/>
      <c r="Q39" s="3"/>
    </row>
    <row r="40" ht="10.2" customHeight="1">
      <c r="A40" s="2"/>
      <c r="B40" s="3"/>
      <c r="C40" s="2"/>
      <c r="D40" s="2"/>
      <c r="E40" s="2"/>
      <c r="F40" s="2"/>
      <c r="G40" s="2"/>
      <c r="H40" s="2"/>
      <c r="I40" s="3"/>
      <c r="J40" s="2"/>
      <c r="K40" s="3"/>
      <c r="L40" s="3"/>
      <c r="M40" s="2"/>
      <c r="N40" s="3"/>
      <c r="O40" s="3"/>
      <c r="P40" s="3"/>
      <c r="Q40" s="3"/>
    </row>
    <row r="41" ht="10.2" customHeight="1">
      <c r="A41" s="2"/>
      <c r="B41" s="3"/>
      <c r="C41" s="2"/>
      <c r="D41" s="2"/>
      <c r="E41" s="2"/>
      <c r="F41" s="2"/>
      <c r="G41" s="2"/>
      <c r="H41" s="2"/>
      <c r="I41" s="3"/>
      <c r="J41" s="2"/>
      <c r="K41" s="3"/>
      <c r="L41" s="3"/>
      <c r="M41" s="2"/>
      <c r="N41" s="3"/>
      <c r="O41" s="3"/>
      <c r="P41" s="3"/>
      <c r="Q41" s="3"/>
    </row>
    <row r="42" ht="10.2" customHeight="1">
      <c r="A42" s="2"/>
      <c r="B42" s="3"/>
      <c r="C42" s="2"/>
      <c r="D42" s="2"/>
      <c r="E42" s="2"/>
      <c r="F42" s="2"/>
      <c r="G42" s="2"/>
      <c r="H42" s="2"/>
      <c r="I42" s="3"/>
      <c r="J42" s="2"/>
      <c r="K42" s="3"/>
      <c r="L42" s="3"/>
      <c r="M42" s="2"/>
      <c r="N42" s="3"/>
      <c r="O42" s="3"/>
      <c r="P42" s="3"/>
      <c r="Q42" s="3"/>
    </row>
    <row r="43" ht="10.2" customHeight="1">
      <c r="A43" s="2"/>
      <c r="B43" s="3"/>
      <c r="C43" s="2"/>
      <c r="D43" s="2"/>
      <c r="E43" s="2"/>
      <c r="F43" s="2"/>
      <c r="G43" s="2"/>
      <c r="H43" s="2"/>
      <c r="I43" s="3"/>
      <c r="J43" s="2"/>
      <c r="K43" s="3"/>
      <c r="L43" s="3"/>
      <c r="M43" s="2"/>
      <c r="N43" s="3"/>
      <c r="O43" s="3"/>
      <c r="P43" s="3"/>
      <c r="Q43" s="3"/>
    </row>
    <row r="44" ht="10.2" customHeight="1">
      <c r="A44" s="2"/>
      <c r="B44" s="3"/>
      <c r="C44" s="2"/>
      <c r="D44" s="2"/>
      <c r="E44" s="2"/>
      <c r="F44" s="2"/>
      <c r="G44" s="2"/>
      <c r="H44" s="2"/>
      <c r="I44" s="3"/>
      <c r="J44" s="2"/>
      <c r="K44" s="3"/>
      <c r="L44" s="3"/>
      <c r="M44" s="2"/>
      <c r="N44" s="3"/>
      <c r="O44" s="3"/>
      <c r="P44" s="3"/>
      <c r="Q44" s="3"/>
    </row>
    <row r="45" ht="10.2" customHeight="1">
      <c r="A45" s="2"/>
      <c r="B45" s="3"/>
      <c r="C45" s="2"/>
      <c r="D45" s="2"/>
      <c r="E45" s="2"/>
      <c r="F45" s="2"/>
      <c r="G45" s="2"/>
      <c r="H45" s="2"/>
      <c r="I45" s="3"/>
      <c r="J45" s="2"/>
      <c r="K45" s="3"/>
      <c r="L45" s="3"/>
      <c r="M45" s="2"/>
      <c r="N45" s="3"/>
      <c r="O45" s="3"/>
      <c r="P45" s="3"/>
      <c r="Q45" s="3"/>
    </row>
    <row r="46" ht="10.2" customHeight="1">
      <c r="A46" s="2"/>
      <c r="B46" s="3"/>
      <c r="C46" s="2"/>
      <c r="D46" s="2"/>
      <c r="E46" s="2"/>
      <c r="F46" s="2"/>
      <c r="G46" s="2"/>
      <c r="H46" s="2"/>
      <c r="I46" s="3"/>
      <c r="J46" s="2"/>
      <c r="K46" s="3"/>
      <c r="L46" s="3"/>
      <c r="M46" s="2"/>
      <c r="N46" s="3"/>
      <c r="O46" s="3"/>
      <c r="P46" s="3"/>
      <c r="Q46" s="3"/>
    </row>
    <row r="47" ht="10.2" customHeight="1">
      <c r="A47" s="2"/>
      <c r="B47" s="3"/>
      <c r="C47" s="2"/>
      <c r="D47" s="2"/>
      <c r="E47" s="2"/>
      <c r="F47" s="2"/>
      <c r="G47" s="2"/>
      <c r="H47" s="2"/>
      <c r="I47" s="3"/>
      <c r="J47" s="2"/>
      <c r="K47" s="3"/>
      <c r="L47" s="3"/>
      <c r="M47" s="2"/>
      <c r="N47" s="3"/>
      <c r="O47" s="3"/>
      <c r="P47" s="3"/>
      <c r="Q47" s="3"/>
    </row>
    <row r="48" ht="10.2" customHeight="1">
      <c r="A48" s="2"/>
      <c r="B48" s="3"/>
      <c r="C48" s="2"/>
      <c r="D48" s="2"/>
      <c r="E48" s="2"/>
      <c r="F48" s="2"/>
      <c r="G48" s="2"/>
      <c r="H48" s="2"/>
      <c r="I48" s="3"/>
      <c r="J48" s="2"/>
      <c r="K48" s="3"/>
      <c r="L48" s="3"/>
      <c r="M48" s="2"/>
      <c r="N48" s="3"/>
      <c r="O48" s="3"/>
      <c r="P48" s="3"/>
      <c r="Q48" s="3"/>
    </row>
    <row r="49" ht="10.2" customHeight="1">
      <c r="A49" s="2"/>
      <c r="B49" s="3"/>
      <c r="C49" s="2"/>
      <c r="D49" s="2"/>
      <c r="E49" s="2"/>
      <c r="F49" s="2"/>
      <c r="G49" s="2"/>
      <c r="H49" s="2"/>
      <c r="I49" s="3"/>
      <c r="J49" s="2"/>
      <c r="K49" s="3"/>
      <c r="L49" s="3"/>
      <c r="M49" s="2"/>
      <c r="N49" s="3"/>
      <c r="O49" s="3"/>
      <c r="P49" s="3"/>
      <c r="Q49" s="3"/>
    </row>
    <row r="50" ht="10.2" customHeight="1">
      <c r="A50" s="2"/>
      <c r="B50" s="3"/>
      <c r="C50" s="2"/>
      <c r="D50" s="2"/>
      <c r="E50" s="2"/>
      <c r="F50" s="2"/>
      <c r="G50" s="2"/>
      <c r="H50" s="2"/>
      <c r="I50" s="3"/>
      <c r="J50" s="2"/>
      <c r="K50" s="3"/>
      <c r="L50" s="3"/>
      <c r="M50" s="2"/>
      <c r="N50" s="3"/>
      <c r="O50" s="3"/>
      <c r="P50" s="3"/>
      <c r="Q50" s="3"/>
    </row>
    <row r="51" ht="10.2" customHeight="1">
      <c r="A51" s="2"/>
      <c r="B51" s="3"/>
      <c r="C51" s="2"/>
      <c r="D51" s="2"/>
      <c r="E51" s="2"/>
      <c r="F51" s="2"/>
      <c r="G51" s="2"/>
      <c r="H51" s="2"/>
      <c r="I51" s="3"/>
      <c r="J51" s="2"/>
      <c r="K51" s="3"/>
      <c r="L51" s="3"/>
      <c r="M51" s="2"/>
      <c r="N51" s="3"/>
      <c r="O51" s="3"/>
      <c r="P51" s="3"/>
      <c r="Q51" s="3"/>
    </row>
    <row r="52" ht="10.2" customHeight="1">
      <c r="A52" s="2"/>
      <c r="B52" s="3"/>
      <c r="C52" s="2"/>
      <c r="D52" s="2"/>
      <c r="E52" s="2"/>
      <c r="F52" s="2"/>
      <c r="G52" s="2"/>
      <c r="H52" s="2"/>
      <c r="I52" s="3"/>
      <c r="J52" s="2"/>
      <c r="K52" s="3"/>
      <c r="L52" s="3"/>
      <c r="M52" s="2"/>
      <c r="N52" s="3"/>
      <c r="O52" s="3"/>
      <c r="P52" s="3"/>
      <c r="Q52" s="3"/>
    </row>
    <row r="53" ht="10.2" customHeight="1">
      <c r="A53" s="2"/>
      <c r="B53" s="3"/>
      <c r="C53" s="2"/>
      <c r="D53" s="2"/>
      <c r="E53" s="2"/>
      <c r="F53" s="2"/>
      <c r="G53" s="2"/>
      <c r="H53" s="2"/>
      <c r="I53" s="3"/>
      <c r="J53" s="2"/>
      <c r="K53" s="3"/>
      <c r="L53" s="3"/>
      <c r="M53" s="2"/>
      <c r="N53" s="3"/>
      <c r="O53" s="3"/>
      <c r="P53" s="3"/>
      <c r="Q53" s="3"/>
    </row>
    <row r="54" ht="10.2" customHeight="1">
      <c r="A54" s="2"/>
      <c r="B54" s="3"/>
      <c r="C54" s="2"/>
      <c r="D54" s="2"/>
      <c r="E54" s="2"/>
      <c r="F54" s="2"/>
      <c r="G54" s="2"/>
      <c r="H54" s="2"/>
      <c r="I54" s="3"/>
      <c r="J54" s="2"/>
      <c r="K54" s="3"/>
      <c r="L54" s="3"/>
      <c r="M54" s="2"/>
      <c r="N54" s="3"/>
      <c r="O54" s="3"/>
      <c r="P54" s="3"/>
      <c r="Q54" s="3"/>
    </row>
    <row r="55" ht="10.2" customHeight="1">
      <c r="A55" s="2"/>
      <c r="B55" s="3"/>
      <c r="C55" s="2"/>
      <c r="D55" s="2"/>
      <c r="E55" s="2"/>
      <c r="F55" s="2"/>
      <c r="G55" s="2"/>
      <c r="H55" s="2"/>
      <c r="I55" s="3"/>
      <c r="J55" s="2"/>
      <c r="K55" s="3"/>
      <c r="L55" s="3"/>
      <c r="M55" s="2"/>
      <c r="N55" s="3"/>
      <c r="O55" s="3"/>
      <c r="P55" s="3"/>
      <c r="Q55" s="3"/>
    </row>
    <row r="56" ht="10.2" customHeight="1">
      <c r="A56" s="2"/>
      <c r="B56" s="3"/>
      <c r="C56" s="2"/>
      <c r="D56" s="2"/>
      <c r="E56" s="2"/>
      <c r="F56" s="2"/>
      <c r="G56" s="2"/>
      <c r="H56" s="2"/>
      <c r="I56" s="3"/>
      <c r="J56" s="2"/>
      <c r="K56" s="3"/>
      <c r="L56" s="3"/>
      <c r="M56" s="2"/>
      <c r="N56" s="3"/>
      <c r="O56" s="3"/>
      <c r="P56" s="3"/>
      <c r="Q56" s="3"/>
    </row>
    <row r="57" ht="10.2" customHeight="1">
      <c r="A57" s="2"/>
      <c r="B57" s="3"/>
      <c r="C57" s="2"/>
      <c r="D57" s="2"/>
      <c r="E57" s="2"/>
      <c r="F57" s="2"/>
      <c r="G57" s="2"/>
      <c r="H57" s="2"/>
      <c r="I57" s="3"/>
      <c r="J57" s="2"/>
      <c r="K57" s="3"/>
      <c r="L57" s="3"/>
      <c r="M57" s="2"/>
      <c r="N57" s="3"/>
      <c r="O57" s="3"/>
      <c r="P57" s="3"/>
      <c r="Q57" s="3"/>
    </row>
    <row r="58" ht="10.2" customHeight="1">
      <c r="A58" s="2"/>
      <c r="B58" s="3"/>
      <c r="C58" s="2"/>
      <c r="D58" s="2"/>
      <c r="E58" s="2"/>
      <c r="F58" s="2"/>
      <c r="G58" s="2"/>
      <c r="H58" s="2"/>
      <c r="I58" s="3"/>
      <c r="J58" s="2"/>
      <c r="K58" s="3"/>
      <c r="L58" s="3"/>
      <c r="M58" s="2"/>
      <c r="N58" s="3"/>
      <c r="O58" s="3"/>
      <c r="P58" s="3"/>
      <c r="Q58" s="3"/>
    </row>
    <row r="59" ht="10.2" customHeight="1">
      <c r="A59" s="2"/>
      <c r="B59" s="3"/>
      <c r="C59" s="2"/>
      <c r="D59" s="2"/>
      <c r="E59" s="2"/>
      <c r="F59" s="2"/>
      <c r="G59" s="2"/>
      <c r="H59" s="2"/>
      <c r="I59" s="3"/>
      <c r="J59" s="2"/>
      <c r="K59" s="3"/>
      <c r="L59" s="3"/>
      <c r="M59" s="2"/>
      <c r="N59" s="3"/>
      <c r="O59" s="3"/>
      <c r="P59" s="3"/>
      <c r="Q59" s="3"/>
    </row>
    <row r="60" ht="10.2" customHeight="1">
      <c r="A60" s="2"/>
      <c r="B60" s="3"/>
      <c r="C60" s="2"/>
      <c r="D60" s="2"/>
      <c r="E60" s="2"/>
      <c r="F60" s="2"/>
      <c r="G60" s="2"/>
      <c r="H60" s="2"/>
      <c r="I60" s="3"/>
      <c r="J60" s="2"/>
      <c r="K60" s="3"/>
      <c r="L60" s="3"/>
      <c r="M60" s="2"/>
      <c r="N60" s="3"/>
      <c r="O60" s="3"/>
      <c r="P60" s="3"/>
      <c r="Q60" s="3"/>
    </row>
    <row r="61" ht="10.2" customHeight="1">
      <c r="A61" s="2"/>
      <c r="B61" s="3"/>
      <c r="C61" s="2"/>
      <c r="D61" s="2"/>
      <c r="E61" s="2"/>
      <c r="F61" s="2"/>
      <c r="G61" s="2"/>
      <c r="H61" s="2"/>
      <c r="I61" s="3"/>
      <c r="J61" s="2"/>
      <c r="K61" s="3"/>
      <c r="L61" s="3"/>
      <c r="M61" s="2"/>
      <c r="N61" s="3"/>
      <c r="O61" s="3"/>
      <c r="P61" s="3"/>
      <c r="Q61" s="3"/>
    </row>
    <row r="62" ht="10.2" customHeight="1">
      <c r="A62" s="2"/>
      <c r="B62" s="3"/>
      <c r="C62" s="2"/>
      <c r="D62" s="2"/>
      <c r="E62" s="2"/>
      <c r="F62" s="2"/>
      <c r="G62" s="2"/>
      <c r="H62" s="2"/>
      <c r="I62" s="3"/>
      <c r="J62" s="2"/>
      <c r="K62" s="3"/>
      <c r="L62" s="3"/>
      <c r="M62" s="2"/>
      <c r="N62" s="3"/>
      <c r="O62" s="3"/>
      <c r="P62" s="3"/>
      <c r="Q62" s="3"/>
    </row>
    <row r="63" ht="10.2" customHeight="1">
      <c r="A63" s="2"/>
      <c r="B63" s="3"/>
      <c r="C63" s="2"/>
      <c r="D63" s="2"/>
      <c r="E63" s="2"/>
      <c r="F63" s="2"/>
      <c r="G63" s="2"/>
      <c r="H63" s="2"/>
      <c r="I63" s="3"/>
      <c r="J63" s="2"/>
      <c r="K63" s="3"/>
      <c r="L63" s="3"/>
      <c r="M63" s="2"/>
      <c r="N63" s="3"/>
      <c r="O63" s="3"/>
      <c r="P63" s="3"/>
      <c r="Q63" s="3"/>
    </row>
    <row r="64" ht="10.2" customHeight="1">
      <c r="A64" s="2"/>
      <c r="B64" s="3"/>
      <c r="C64" s="2"/>
      <c r="D64" s="2"/>
      <c r="E64" s="2"/>
      <c r="F64" s="2"/>
      <c r="G64" s="2"/>
      <c r="H64" s="2"/>
      <c r="I64" s="3"/>
      <c r="J64" s="2"/>
      <c r="K64" s="3"/>
      <c r="L64" s="3"/>
      <c r="M64" s="2"/>
      <c r="N64" s="3"/>
      <c r="O64" s="3"/>
      <c r="P64" s="3"/>
      <c r="Q64" s="3"/>
    </row>
    <row r="65" ht="10.2" customHeight="1">
      <c r="A65" s="2"/>
      <c r="B65" s="3"/>
      <c r="C65" s="2"/>
      <c r="D65" s="2"/>
      <c r="E65" s="2"/>
      <c r="F65" s="2"/>
      <c r="G65" s="2"/>
      <c r="H65" s="2"/>
      <c r="I65" s="3"/>
      <c r="J65" s="2"/>
      <c r="K65" s="3"/>
      <c r="L65" s="3"/>
      <c r="M65" s="2"/>
      <c r="N65" s="3"/>
      <c r="O65" s="3"/>
      <c r="P65" s="3"/>
      <c r="Q65" s="3"/>
    </row>
    <row r="66" ht="10.2" customHeight="1">
      <c r="A66" s="2"/>
      <c r="B66" s="3"/>
      <c r="C66" s="2"/>
      <c r="D66" s="2"/>
      <c r="E66" s="2"/>
      <c r="F66" s="2"/>
      <c r="G66" s="2"/>
      <c r="H66" s="2"/>
      <c r="I66" s="3"/>
      <c r="J66" s="2"/>
      <c r="K66" s="3"/>
      <c r="L66" s="3"/>
      <c r="M66" s="2"/>
      <c r="N66" s="3"/>
      <c r="O66" s="3"/>
      <c r="P66" s="3"/>
      <c r="Q66" s="3"/>
    </row>
    <row r="67" ht="10.2" customHeight="1">
      <c r="A67" s="2"/>
      <c r="B67" s="3"/>
      <c r="C67" s="2"/>
      <c r="D67" s="2"/>
      <c r="E67" s="2"/>
      <c r="F67" s="2"/>
      <c r="G67" s="2"/>
      <c r="H67" s="2"/>
      <c r="I67" s="3"/>
      <c r="J67" s="2"/>
      <c r="K67" s="3"/>
      <c r="L67" s="3"/>
      <c r="M67" s="2"/>
      <c r="N67" s="3"/>
      <c r="O67" s="3"/>
      <c r="P67" s="3"/>
      <c r="Q67" s="3"/>
    </row>
    <row r="68" ht="10.2" customHeight="1">
      <c r="A68" s="2"/>
      <c r="B68" s="3"/>
      <c r="C68" s="2"/>
      <c r="D68" s="2"/>
      <c r="E68" s="2"/>
      <c r="F68" s="2"/>
      <c r="G68" s="2"/>
      <c r="H68" s="2"/>
      <c r="I68" s="3"/>
      <c r="J68" s="2"/>
      <c r="K68" s="3"/>
      <c r="L68" s="3"/>
      <c r="M68" s="2"/>
      <c r="N68" s="3"/>
      <c r="O68" s="3"/>
      <c r="P68" s="3"/>
      <c r="Q68" s="3"/>
    </row>
    <row r="69" ht="10.2" customHeight="1">
      <c r="A69" s="2"/>
      <c r="B69" s="3"/>
      <c r="C69" s="2"/>
      <c r="D69" s="2"/>
      <c r="E69" s="2"/>
      <c r="F69" s="2"/>
      <c r="G69" s="2"/>
      <c r="H69" s="2"/>
      <c r="I69" s="3"/>
      <c r="J69" s="2"/>
      <c r="K69" s="3"/>
      <c r="L69" s="3"/>
      <c r="M69" s="2"/>
      <c r="N69" s="3"/>
      <c r="O69" s="3"/>
      <c r="P69" s="3"/>
      <c r="Q69" s="3"/>
    </row>
    <row r="70" ht="10.2" customHeight="1">
      <c r="A70" s="2"/>
      <c r="B70" s="3"/>
      <c r="C70" s="2"/>
      <c r="D70" s="2"/>
      <c r="E70" s="2"/>
      <c r="F70" s="2"/>
      <c r="G70" s="2"/>
      <c r="H70" s="2"/>
      <c r="I70" s="3"/>
      <c r="J70" s="2"/>
      <c r="K70" s="3"/>
      <c r="L70" s="3"/>
      <c r="M70" s="2"/>
      <c r="N70" s="3"/>
      <c r="O70" s="3"/>
      <c r="P70" s="3"/>
      <c r="Q70" s="3"/>
    </row>
  </sheetData>
  <pageMargins left="0.75" right="0.75" top="1" bottom="1" header="0" footer="0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